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TATS TUNNEL\3. Comptages mensuels (niveau de détail journalier)\"/>
    </mc:Choice>
  </mc:AlternateContent>
  <xr:revisionPtr revIDLastSave="0" documentId="13_ncr:1_{638B1A66-D4C0-4E4A-AF3D-AD31A5131A01}" xr6:coauthVersionLast="36" xr6:coauthVersionMax="36" xr10:uidLastSave="{00000000-0000-0000-0000-000000000000}"/>
  <bookViews>
    <workbookView xWindow="11505" yWindow="32760" windowWidth="11550" windowHeight="10605" firstSheet="1" activeTab="1" xr2:uid="{00000000-000D-0000-FFFF-FFFF00000000}"/>
  </bookViews>
  <sheets>
    <sheet name="R511_F_4309" sheetId="1" state="hidden" r:id="rId1"/>
    <sheet name="Janv" sheetId="4" r:id="rId2"/>
    <sheet name="Fev" sheetId="19" r:id="rId3"/>
    <sheet name="Mars" sheetId="20" r:id="rId4"/>
    <sheet name="Avril" sheetId="21" r:id="rId5"/>
    <sheet name="Mai" sheetId="22" r:id="rId6"/>
    <sheet name="Juin" sheetId="27" r:id="rId7"/>
    <sheet name="Juillet" sheetId="26" r:id="rId8"/>
    <sheet name="Août" sheetId="23" r:id="rId9"/>
    <sheet name="Sept" sheetId="25" r:id="rId10"/>
    <sheet name="Oct" sheetId="24" r:id="rId11"/>
    <sheet name="Nov" sheetId="28" r:id="rId12"/>
    <sheet name="Dec" sheetId="29" r:id="rId13"/>
    <sheet name="Récapitulatif" sheetId="7" r:id="rId14"/>
  </sheets>
  <definedNames>
    <definedName name="_xlnm.Print_Titles" localSheetId="8">Août!$1:$3</definedName>
    <definedName name="_xlnm.Print_Titles" localSheetId="4">Avril!$1:$3</definedName>
    <definedName name="_xlnm.Print_Titles" localSheetId="12">Dec!$1:$3</definedName>
    <definedName name="_xlnm.Print_Titles" localSheetId="2">Fev!$1:$3</definedName>
    <definedName name="_xlnm.Print_Titles" localSheetId="1">Janv!$1:$3</definedName>
    <definedName name="_xlnm.Print_Titles" localSheetId="7">Juillet!$1:$3</definedName>
    <definedName name="_xlnm.Print_Titles" localSheetId="6">Juin!$1:$3</definedName>
    <definedName name="_xlnm.Print_Titles" localSheetId="5">Mai!$1:$3</definedName>
    <definedName name="_xlnm.Print_Titles" localSheetId="3">Mars!$1:$3</definedName>
    <definedName name="_xlnm.Print_Titles" localSheetId="11">Nov!$1:$3</definedName>
    <definedName name="_xlnm.Print_Titles" localSheetId="10">Oct!$1:$3</definedName>
    <definedName name="_xlnm.Print_Titles" localSheetId="9">Sept!$1:$3</definedName>
    <definedName name="_xlnm.Print_Area" localSheetId="8">Août!$A$1:$N$39</definedName>
    <definedName name="_xlnm.Print_Area" localSheetId="4">Avril!$A$1:$N$38</definedName>
    <definedName name="_xlnm.Print_Area" localSheetId="12">Dec!$A$1:$N$39</definedName>
    <definedName name="_xlnm.Print_Area" localSheetId="2">Fev!$A$1:$N$36</definedName>
    <definedName name="_xlnm.Print_Area" localSheetId="1">Janv!$A$1:$N$39</definedName>
    <definedName name="_xlnm.Print_Area" localSheetId="7">Juillet!$A$1:$N$39</definedName>
    <definedName name="_xlnm.Print_Area" localSheetId="6">Juin!$A$1:$N$38</definedName>
    <definedName name="_xlnm.Print_Area" localSheetId="5">Mai!$A$1:$N$39</definedName>
    <definedName name="_xlnm.Print_Area" localSheetId="3">Mars!$A$1:$N$39</definedName>
    <definedName name="_xlnm.Print_Area" localSheetId="11">Nov!$A$1:$N$38</definedName>
    <definedName name="_xlnm.Print_Area" localSheetId="10">Oct!$A$1:$N$39</definedName>
    <definedName name="_xlnm.Print_Area" localSheetId="13">Récapitulatif!$A$1:$M$20</definedName>
    <definedName name="_xlnm.Print_Area" localSheetId="9">Sept!$A$1:$N$38</definedName>
  </definedNames>
  <calcPr calcId="191029"/>
</workbook>
</file>

<file path=xl/calcChain.xml><?xml version="1.0" encoding="utf-8"?>
<calcChain xmlns="http://schemas.openxmlformats.org/spreadsheetml/2006/main">
  <c r="J37" i="20" l="1"/>
  <c r="J36" i="20"/>
  <c r="J35" i="20"/>
  <c r="J34" i="20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J11" i="20"/>
  <c r="J10" i="20"/>
  <c r="J9" i="20"/>
  <c r="J8" i="20"/>
  <c r="J7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B8" i="7" l="1"/>
  <c r="C35" i="19"/>
  <c r="C36" i="19" s="1"/>
  <c r="D38" i="4" l="1"/>
  <c r="C7" i="7" s="1"/>
  <c r="E38" i="4"/>
  <c r="E39" i="4" s="1"/>
  <c r="G38" i="4"/>
  <c r="G39" i="4" s="1"/>
  <c r="H38" i="4"/>
  <c r="H39" i="4" s="1"/>
  <c r="I38" i="4"/>
  <c r="I39" i="4" s="1"/>
  <c r="I38" i="29"/>
  <c r="I39" i="29" s="1"/>
  <c r="H38" i="29"/>
  <c r="H39" i="29" s="1"/>
  <c r="G38" i="29"/>
  <c r="F18" i="7" s="1"/>
  <c r="E38" i="29"/>
  <c r="E39" i="29" s="1"/>
  <c r="D38" i="29"/>
  <c r="C18" i="7" s="1"/>
  <c r="C38" i="29"/>
  <c r="C39" i="29" s="1"/>
  <c r="I37" i="28"/>
  <c r="I38" i="28" s="1"/>
  <c r="H37" i="28"/>
  <c r="G17" i="7" s="1"/>
  <c r="G37" i="28"/>
  <c r="F17" i="7" s="1"/>
  <c r="E37" i="28"/>
  <c r="D17" i="7" s="1"/>
  <c r="D37" i="28"/>
  <c r="C17" i="7" s="1"/>
  <c r="C37" i="28"/>
  <c r="B17" i="7" s="1"/>
  <c r="C38" i="28"/>
  <c r="I37" i="27"/>
  <c r="I38" i="27" s="1"/>
  <c r="H37" i="27"/>
  <c r="G12" i="7" s="1"/>
  <c r="G37" i="27"/>
  <c r="F12" i="7" s="1"/>
  <c r="E37" i="27"/>
  <c r="E38" i="27" s="1"/>
  <c r="D37" i="27"/>
  <c r="C37" i="27"/>
  <c r="C38" i="27" s="1"/>
  <c r="I38" i="26"/>
  <c r="I39" i="26" s="1"/>
  <c r="H38" i="26"/>
  <c r="H39" i="26" s="1"/>
  <c r="G38" i="26"/>
  <c r="G39" i="26" s="1"/>
  <c r="E38" i="26"/>
  <c r="E39" i="26" s="1"/>
  <c r="D38" i="26"/>
  <c r="D39" i="26" s="1"/>
  <c r="C38" i="26"/>
  <c r="C39" i="26" s="1"/>
  <c r="I37" i="25"/>
  <c r="H15" i="7" s="1"/>
  <c r="H37" i="25"/>
  <c r="G15" i="7" s="1"/>
  <c r="G37" i="25"/>
  <c r="F15" i="7" s="1"/>
  <c r="E37" i="25"/>
  <c r="E38" i="25" s="1"/>
  <c r="D37" i="25"/>
  <c r="C15" i="7" s="1"/>
  <c r="C37" i="25"/>
  <c r="B15" i="7" s="1"/>
  <c r="I38" i="24"/>
  <c r="H16" i="7" s="1"/>
  <c r="H38" i="24"/>
  <c r="G16" i="7" s="1"/>
  <c r="G38" i="24"/>
  <c r="F16" i="7" s="1"/>
  <c r="E38" i="24"/>
  <c r="E39" i="24" s="1"/>
  <c r="D38" i="24"/>
  <c r="D39" i="24" s="1"/>
  <c r="C38" i="24"/>
  <c r="C39" i="24" s="1"/>
  <c r="I38" i="23"/>
  <c r="H14" i="7" s="1"/>
  <c r="H38" i="23"/>
  <c r="G14" i="7" s="1"/>
  <c r="G38" i="23"/>
  <c r="F14" i="7" s="1"/>
  <c r="E38" i="23"/>
  <c r="E39" i="23" s="1"/>
  <c r="D38" i="23"/>
  <c r="D39" i="23" s="1"/>
  <c r="C38" i="23"/>
  <c r="B14" i="7" s="1"/>
  <c r="I38" i="22"/>
  <c r="H11" i="7" s="1"/>
  <c r="H38" i="22"/>
  <c r="H39" i="22" s="1"/>
  <c r="G38" i="22"/>
  <c r="F11" i="7" s="1"/>
  <c r="E38" i="22"/>
  <c r="D11" i="7" s="1"/>
  <c r="D38" i="22"/>
  <c r="C11" i="7" s="1"/>
  <c r="C38" i="22"/>
  <c r="I37" i="21"/>
  <c r="I38" i="21" s="1"/>
  <c r="H37" i="21"/>
  <c r="G10" i="7" s="1"/>
  <c r="G37" i="21"/>
  <c r="F10" i="7" s="1"/>
  <c r="E37" i="21"/>
  <c r="D10" i="7" s="1"/>
  <c r="D37" i="21"/>
  <c r="C10" i="7" s="1"/>
  <c r="C37" i="21"/>
  <c r="B10" i="7" s="1"/>
  <c r="I38" i="20"/>
  <c r="H9" i="7" s="1"/>
  <c r="H38" i="20"/>
  <c r="G9" i="7" s="1"/>
  <c r="G38" i="20"/>
  <c r="F9" i="7" s="1"/>
  <c r="E38" i="20"/>
  <c r="D9" i="7" s="1"/>
  <c r="D38" i="20"/>
  <c r="C9" i="7" s="1"/>
  <c r="C38" i="20"/>
  <c r="B9" i="7" s="1"/>
  <c r="I35" i="19"/>
  <c r="H8" i="7" s="1"/>
  <c r="H35" i="19"/>
  <c r="H36" i="19" s="1"/>
  <c r="G35" i="19"/>
  <c r="G36" i="19" s="1"/>
  <c r="E35" i="19"/>
  <c r="D8" i="7" s="1"/>
  <c r="D35" i="19"/>
  <c r="C8" i="7" s="1"/>
  <c r="C38" i="4"/>
  <c r="C39" i="4" s="1"/>
  <c r="N19" i="7"/>
  <c r="A3" i="4"/>
  <c r="A8" i="4"/>
  <c r="B8" i="4" s="1"/>
  <c r="B7" i="4"/>
  <c r="M7" i="4"/>
  <c r="L7" i="4"/>
  <c r="K7" i="4"/>
  <c r="J7" i="4"/>
  <c r="F7" i="4"/>
  <c r="C38" i="25" l="1"/>
  <c r="C12" i="7"/>
  <c r="K12" i="7" s="1"/>
  <c r="D38" i="27"/>
  <c r="B11" i="7"/>
  <c r="J11" i="7" s="1"/>
  <c r="C39" i="22"/>
  <c r="E38" i="28"/>
  <c r="D38" i="25"/>
  <c r="G39" i="22"/>
  <c r="G39" i="29"/>
  <c r="H13" i="7"/>
  <c r="B13" i="7"/>
  <c r="D13" i="7"/>
  <c r="F13" i="7"/>
  <c r="E36" i="19"/>
  <c r="G13" i="7"/>
  <c r="G38" i="28"/>
  <c r="H38" i="28"/>
  <c r="D38" i="28"/>
  <c r="I39" i="24"/>
  <c r="I38" i="25"/>
  <c r="G39" i="23"/>
  <c r="H38" i="27"/>
  <c r="D39" i="22"/>
  <c r="E39" i="22"/>
  <c r="E38" i="21"/>
  <c r="D38" i="21"/>
  <c r="D39" i="20"/>
  <c r="C39" i="20"/>
  <c r="E39" i="20"/>
  <c r="H7" i="7"/>
  <c r="G7" i="7"/>
  <c r="K7" i="7" s="1"/>
  <c r="G18" i="7"/>
  <c r="D18" i="7"/>
  <c r="G38" i="25"/>
  <c r="H38" i="25"/>
  <c r="G38" i="27"/>
  <c r="I39" i="22"/>
  <c r="G11" i="7"/>
  <c r="H38" i="21"/>
  <c r="H10" i="7"/>
  <c r="L10" i="7" s="1"/>
  <c r="H39" i="20"/>
  <c r="I39" i="20"/>
  <c r="J9" i="7"/>
  <c r="F7" i="7"/>
  <c r="D39" i="4"/>
  <c r="D15" i="7"/>
  <c r="E15" i="7" s="1"/>
  <c r="D7" i="7"/>
  <c r="I36" i="19"/>
  <c r="L8" i="7"/>
  <c r="D36" i="19"/>
  <c r="E8" i="7"/>
  <c r="F8" i="4"/>
  <c r="L8" i="4"/>
  <c r="A9" i="4"/>
  <c r="J9" i="4" s="1"/>
  <c r="M8" i="4"/>
  <c r="J8" i="4"/>
  <c r="K8" i="4"/>
  <c r="B18" i="7"/>
  <c r="D39" i="29"/>
  <c r="H18" i="7"/>
  <c r="H17" i="7"/>
  <c r="I17" i="7" s="1"/>
  <c r="H39" i="24"/>
  <c r="G39" i="24"/>
  <c r="D16" i="7"/>
  <c r="L16" i="7" s="1"/>
  <c r="C16" i="7"/>
  <c r="K16" i="7" s="1"/>
  <c r="B16" i="7"/>
  <c r="K15" i="7"/>
  <c r="C14" i="7"/>
  <c r="K14" i="7" s="1"/>
  <c r="D14" i="7"/>
  <c r="I39" i="23"/>
  <c r="C39" i="23"/>
  <c r="H39" i="23"/>
  <c r="I14" i="7"/>
  <c r="C13" i="7"/>
  <c r="H12" i="7"/>
  <c r="B12" i="7"/>
  <c r="J12" i="7" s="1"/>
  <c r="D12" i="7"/>
  <c r="G38" i="21"/>
  <c r="J10" i="7"/>
  <c r="C38" i="21"/>
  <c r="L9" i="7"/>
  <c r="G39" i="20"/>
  <c r="G8" i="7"/>
  <c r="K8" i="7" s="1"/>
  <c r="F8" i="7"/>
  <c r="J8" i="7" s="1"/>
  <c r="N7" i="4"/>
  <c r="L11" i="7"/>
  <c r="E11" i="7"/>
  <c r="J15" i="7"/>
  <c r="E17" i="7"/>
  <c r="J17" i="7"/>
  <c r="K17" i="7"/>
  <c r="I16" i="7"/>
  <c r="E9" i="7"/>
  <c r="K9" i="7"/>
  <c r="K10" i="7"/>
  <c r="B7" i="7"/>
  <c r="E10" i="7"/>
  <c r="I15" i="7"/>
  <c r="J14" i="7"/>
  <c r="I9" i="7"/>
  <c r="L13" i="7" l="1"/>
  <c r="I18" i="7"/>
  <c r="J13" i="7"/>
  <c r="I13" i="7"/>
  <c r="K13" i="7"/>
  <c r="E18" i="7"/>
  <c r="E12" i="7"/>
  <c r="L17" i="7"/>
  <c r="M17" i="7" s="1"/>
  <c r="I7" i="7"/>
  <c r="L7" i="7"/>
  <c r="L15" i="7"/>
  <c r="M15" i="7" s="1"/>
  <c r="L12" i="7"/>
  <c r="M12" i="7" s="1"/>
  <c r="L9" i="4"/>
  <c r="G19" i="7"/>
  <c r="G20" i="7" s="1"/>
  <c r="K18" i="7"/>
  <c r="L18" i="7"/>
  <c r="I12" i="7"/>
  <c r="K11" i="7"/>
  <c r="I11" i="7"/>
  <c r="I10" i="7"/>
  <c r="H19" i="7"/>
  <c r="H20" i="7" s="1"/>
  <c r="M9" i="7"/>
  <c r="E7" i="7"/>
  <c r="E13" i="7"/>
  <c r="M10" i="7"/>
  <c r="I8" i="7"/>
  <c r="M8" i="7"/>
  <c r="A10" i="4"/>
  <c r="B10" i="4" s="1"/>
  <c r="M9" i="4"/>
  <c r="K9" i="4"/>
  <c r="F9" i="4"/>
  <c r="B9" i="4"/>
  <c r="N8" i="4"/>
  <c r="J18" i="7"/>
  <c r="E16" i="7"/>
  <c r="J16" i="7"/>
  <c r="M16" i="7" s="1"/>
  <c r="E14" i="7"/>
  <c r="C19" i="7"/>
  <c r="C20" i="7" s="1"/>
  <c r="D19" i="7"/>
  <c r="D20" i="7" s="1"/>
  <c r="L14" i="7"/>
  <c r="F19" i="7"/>
  <c r="F20" i="7" s="1"/>
  <c r="B19" i="7"/>
  <c r="B20" i="7" s="1"/>
  <c r="J7" i="7"/>
  <c r="M13" i="7" l="1"/>
  <c r="A11" i="4"/>
  <c r="J11" i="4" s="1"/>
  <c r="K19" i="7"/>
  <c r="K20" i="7" s="1"/>
  <c r="J10" i="4"/>
  <c r="F10" i="4"/>
  <c r="K10" i="4"/>
  <c r="E19" i="7"/>
  <c r="E20" i="7" s="1"/>
  <c r="L19" i="7"/>
  <c r="L20" i="7" s="1"/>
  <c r="L10" i="4"/>
  <c r="M10" i="4"/>
  <c r="M18" i="7"/>
  <c r="M11" i="7"/>
  <c r="I19" i="7"/>
  <c r="I20" i="7" s="1"/>
  <c r="N9" i="4"/>
  <c r="M14" i="7"/>
  <c r="A12" i="4"/>
  <c r="M7" i="7"/>
  <c r="J19" i="7"/>
  <c r="J20" i="7" s="1"/>
  <c r="B11" i="4" l="1"/>
  <c r="K11" i="4"/>
  <c r="F11" i="4"/>
  <c r="L11" i="4"/>
  <c r="M11" i="4"/>
  <c r="N10" i="4"/>
  <c r="M19" i="7"/>
  <c r="M20" i="7" s="1"/>
  <c r="B12" i="4"/>
  <c r="F12" i="4"/>
  <c r="A13" i="4"/>
  <c r="L12" i="4"/>
  <c r="J12" i="4"/>
  <c r="M12" i="4"/>
  <c r="K12" i="4"/>
  <c r="N11" i="4" l="1"/>
  <c r="N12" i="4"/>
  <c r="J13" i="4"/>
  <c r="F13" i="4"/>
  <c r="B13" i="4"/>
  <c r="K13" i="4"/>
  <c r="L13" i="4"/>
  <c r="M13" i="4"/>
  <c r="A14" i="4"/>
  <c r="N13" i="4" l="1"/>
  <c r="B14" i="4"/>
  <c r="J14" i="4"/>
  <c r="A15" i="4"/>
  <c r="M14" i="4"/>
  <c r="F14" i="4"/>
  <c r="L14" i="4"/>
  <c r="K14" i="4"/>
  <c r="N14" i="4" l="1"/>
  <c r="K15" i="4"/>
  <c r="L15" i="4"/>
  <c r="J15" i="4"/>
  <c r="F15" i="4"/>
  <c r="B15" i="4"/>
  <c r="M15" i="4"/>
  <c r="A16" i="4"/>
  <c r="N15" i="4" l="1"/>
  <c r="B16" i="4"/>
  <c r="J16" i="4"/>
  <c r="F16" i="4"/>
  <c r="A17" i="4"/>
  <c r="K16" i="4"/>
  <c r="L16" i="4"/>
  <c r="M16" i="4"/>
  <c r="N16" i="4" l="1"/>
  <c r="K17" i="4"/>
  <c r="F17" i="4"/>
  <c r="L17" i="4"/>
  <c r="B17" i="4"/>
  <c r="A18" i="4"/>
  <c r="J17" i="4"/>
  <c r="M17" i="4"/>
  <c r="N17" i="4" l="1"/>
  <c r="K18" i="4"/>
  <c r="J18" i="4"/>
  <c r="F18" i="4"/>
  <c r="B18" i="4"/>
  <c r="A19" i="4"/>
  <c r="M18" i="4"/>
  <c r="L18" i="4"/>
  <c r="N18" i="4" l="1"/>
  <c r="K19" i="4"/>
  <c r="F19" i="4"/>
  <c r="B19" i="4"/>
  <c r="L19" i="4"/>
  <c r="J19" i="4"/>
  <c r="M19" i="4"/>
  <c r="A20" i="4"/>
  <c r="N19" i="4" l="1"/>
  <c r="M20" i="4"/>
  <c r="J20" i="4"/>
  <c r="F20" i="4"/>
  <c r="K20" i="4"/>
  <c r="A21" i="4"/>
  <c r="B20" i="4"/>
  <c r="L20" i="4"/>
  <c r="N20" i="4" l="1"/>
  <c r="A22" i="4"/>
  <c r="M21" i="4"/>
  <c r="J21" i="4"/>
  <c r="K21" i="4"/>
  <c r="F21" i="4"/>
  <c r="B21" i="4"/>
  <c r="L21" i="4"/>
  <c r="N21" i="4" l="1"/>
  <c r="F22" i="4"/>
  <c r="M22" i="4"/>
  <c r="B22" i="4"/>
  <c r="L22" i="4"/>
  <c r="A23" i="4"/>
  <c r="K22" i="4"/>
  <c r="J22" i="4"/>
  <c r="N22" i="4" l="1"/>
  <c r="L23" i="4"/>
  <c r="J23" i="4"/>
  <c r="M23" i="4"/>
  <c r="B23" i="4"/>
  <c r="A24" i="4"/>
  <c r="K23" i="4"/>
  <c r="F23" i="4"/>
  <c r="N23" i="4" l="1"/>
  <c r="F24" i="4"/>
  <c r="J24" i="4"/>
  <c r="L24" i="4"/>
  <c r="K24" i="4"/>
  <c r="B24" i="4"/>
  <c r="A25" i="4"/>
  <c r="M24" i="4"/>
  <c r="N24" i="4" l="1"/>
  <c r="J25" i="4"/>
  <c r="M25" i="4"/>
  <c r="A26" i="4"/>
  <c r="K25" i="4"/>
  <c r="F25" i="4"/>
  <c r="L25" i="4"/>
  <c r="B25" i="4"/>
  <c r="N25" i="4" l="1"/>
  <c r="L26" i="4"/>
  <c r="B26" i="4"/>
  <c r="J26" i="4"/>
  <c r="A27" i="4"/>
  <c r="M26" i="4"/>
  <c r="F26" i="4"/>
  <c r="K26" i="4"/>
  <c r="N26" i="4" l="1"/>
  <c r="F27" i="4"/>
  <c r="B27" i="4"/>
  <c r="M27" i="4"/>
  <c r="K27" i="4"/>
  <c r="J27" i="4"/>
  <c r="L27" i="4"/>
  <c r="A28" i="4"/>
  <c r="N27" i="4" l="1"/>
  <c r="L28" i="4"/>
  <c r="J28" i="4"/>
  <c r="A29" i="4"/>
  <c r="M28" i="4"/>
  <c r="B28" i="4"/>
  <c r="F28" i="4"/>
  <c r="K28" i="4"/>
  <c r="N28" i="4" l="1"/>
  <c r="M29" i="4"/>
  <c r="K29" i="4"/>
  <c r="B29" i="4"/>
  <c r="J29" i="4"/>
  <c r="L29" i="4"/>
  <c r="F29" i="4"/>
  <c r="A30" i="4"/>
  <c r="N29" i="4" l="1"/>
  <c r="M30" i="4"/>
  <c r="B30" i="4"/>
  <c r="F30" i="4"/>
  <c r="A31" i="4"/>
  <c r="L30" i="4"/>
  <c r="K30" i="4"/>
  <c r="J30" i="4"/>
  <c r="N30" i="4" l="1"/>
  <c r="K31" i="4"/>
  <c r="M31" i="4"/>
  <c r="A32" i="4"/>
  <c r="L31" i="4"/>
  <c r="J31" i="4"/>
  <c r="F31" i="4"/>
  <c r="B31" i="4"/>
  <c r="N31" i="4" l="1"/>
  <c r="J32" i="4"/>
  <c r="B32" i="4"/>
  <c r="F32" i="4"/>
  <c r="A33" i="4"/>
  <c r="M32" i="4"/>
  <c r="L32" i="4"/>
  <c r="K32" i="4"/>
  <c r="N32" i="4" l="1"/>
  <c r="A34" i="4"/>
  <c r="F34" i="4" s="1"/>
  <c r="F33" i="4"/>
  <c r="B33" i="4"/>
  <c r="J33" i="4"/>
  <c r="M33" i="4"/>
  <c r="K33" i="4"/>
  <c r="L33" i="4"/>
  <c r="N33" i="4" l="1"/>
  <c r="L34" i="4"/>
  <c r="B34" i="4"/>
  <c r="A35" i="4"/>
  <c r="F35" i="4" s="1"/>
  <c r="K34" i="4"/>
  <c r="M34" i="4"/>
  <c r="J34" i="4"/>
  <c r="N34" i="4" l="1"/>
  <c r="B35" i="4"/>
  <c r="K35" i="4"/>
  <c r="L35" i="4"/>
  <c r="A36" i="4"/>
  <c r="F36" i="4" s="1"/>
  <c r="M35" i="4"/>
  <c r="J35" i="4"/>
  <c r="N35" i="4" l="1"/>
  <c r="B36" i="4"/>
  <c r="J36" i="4"/>
  <c r="K36" i="4"/>
  <c r="M36" i="4"/>
  <c r="A37" i="4"/>
  <c r="L36" i="4"/>
  <c r="N36" i="4" l="1"/>
  <c r="B37" i="4"/>
  <c r="F37" i="4"/>
  <c r="K37" i="4"/>
  <c r="J37" i="4"/>
  <c r="M37" i="4"/>
  <c r="L37" i="4"/>
  <c r="A7" i="19"/>
  <c r="N37" i="4" l="1"/>
  <c r="N38" i="4" s="1"/>
  <c r="L38" i="4"/>
  <c r="L39" i="4" s="1"/>
  <c r="J38" i="4"/>
  <c r="J39" i="4" s="1"/>
  <c r="M38" i="4"/>
  <c r="M39" i="4" s="1"/>
  <c r="F7" i="19"/>
  <c r="B7" i="19"/>
  <c r="A8" i="19"/>
  <c r="K7" i="19"/>
  <c r="J7" i="19"/>
  <c r="A3" i="19"/>
  <c r="M7" i="19"/>
  <c r="L7" i="19"/>
  <c r="K38" i="4"/>
  <c r="K39" i="4" s="1"/>
  <c r="F38" i="4"/>
  <c r="F39" i="4" s="1"/>
  <c r="N39" i="4" l="1"/>
  <c r="K8" i="19"/>
  <c r="L8" i="19"/>
  <c r="M8" i="19"/>
  <c r="J8" i="19"/>
  <c r="F8" i="19"/>
  <c r="A9" i="19"/>
  <c r="B8" i="19"/>
  <c r="N7" i="19"/>
  <c r="N8" i="19" l="1"/>
  <c r="F9" i="19"/>
  <c r="B9" i="19"/>
  <c r="M9" i="19"/>
  <c r="A10" i="19"/>
  <c r="J9" i="19"/>
  <c r="K9" i="19"/>
  <c r="L9" i="19"/>
  <c r="N9" i="19" l="1"/>
  <c r="F10" i="19"/>
  <c r="J10" i="19"/>
  <c r="M10" i="19"/>
  <c r="L10" i="19"/>
  <c r="B10" i="19"/>
  <c r="K10" i="19"/>
  <c r="A11" i="19"/>
  <c r="N10" i="19" l="1"/>
  <c r="K11" i="19"/>
  <c r="J11" i="19"/>
  <c r="B11" i="19"/>
  <c r="A12" i="19"/>
  <c r="L11" i="19"/>
  <c r="F11" i="19"/>
  <c r="M11" i="19"/>
  <c r="N11" i="19" l="1"/>
  <c r="B12" i="19"/>
  <c r="M12" i="19"/>
  <c r="J12" i="19"/>
  <c r="F12" i="19"/>
  <c r="K12" i="19"/>
  <c r="A13" i="19"/>
  <c r="L12" i="19"/>
  <c r="N12" i="19" l="1"/>
  <c r="M13" i="19"/>
  <c r="L13" i="19"/>
  <c r="J13" i="19"/>
  <c r="K13" i="19"/>
  <c r="F13" i="19"/>
  <c r="B13" i="19"/>
  <c r="A14" i="19"/>
  <c r="N13" i="19" l="1"/>
  <c r="B14" i="19"/>
  <c r="L14" i="19"/>
  <c r="F14" i="19"/>
  <c r="K14" i="19"/>
  <c r="J14" i="19"/>
  <c r="A15" i="19"/>
  <c r="M14" i="19"/>
  <c r="L15" i="19" l="1"/>
  <c r="F15" i="19"/>
  <c r="B15" i="19"/>
  <c r="J15" i="19"/>
  <c r="M15" i="19"/>
  <c r="A16" i="19"/>
  <c r="K15" i="19"/>
  <c r="N14" i="19"/>
  <c r="N15" i="19" l="1"/>
  <c r="L16" i="19"/>
  <c r="A17" i="19"/>
  <c r="K16" i="19"/>
  <c r="M16" i="19"/>
  <c r="J16" i="19"/>
  <c r="F16" i="19"/>
  <c r="B16" i="19"/>
  <c r="N16" i="19" l="1"/>
  <c r="K17" i="19"/>
  <c r="B17" i="19"/>
  <c r="F17" i="19"/>
  <c r="M17" i="19"/>
  <c r="L17" i="19"/>
  <c r="J17" i="19"/>
  <c r="A18" i="19"/>
  <c r="N17" i="19" l="1"/>
  <c r="L18" i="19"/>
  <c r="K18" i="19"/>
  <c r="B18" i="19"/>
  <c r="M18" i="19"/>
  <c r="A19" i="19"/>
  <c r="J18" i="19"/>
  <c r="F18" i="19"/>
  <c r="N18" i="19" l="1"/>
  <c r="F19" i="19"/>
  <c r="J19" i="19"/>
  <c r="B19" i="19"/>
  <c r="K19" i="19"/>
  <c r="A20" i="19"/>
  <c r="L19" i="19"/>
  <c r="M19" i="19"/>
  <c r="N19" i="19" l="1"/>
  <c r="A21" i="19"/>
  <c r="B20" i="19"/>
  <c r="L20" i="19"/>
  <c r="M20" i="19"/>
  <c r="F20" i="19"/>
  <c r="K20" i="19"/>
  <c r="J20" i="19"/>
  <c r="N20" i="19" l="1"/>
  <c r="K21" i="19"/>
  <c r="J21" i="19"/>
  <c r="M21" i="19"/>
  <c r="L21" i="19"/>
  <c r="B21" i="19"/>
  <c r="A22" i="19"/>
  <c r="F21" i="19"/>
  <c r="N21" i="19" l="1"/>
  <c r="K22" i="19"/>
  <c r="L22" i="19"/>
  <c r="J22" i="19"/>
  <c r="M22" i="19"/>
  <c r="A23" i="19"/>
  <c r="F22" i="19"/>
  <c r="B22" i="19"/>
  <c r="N22" i="19" l="1"/>
  <c r="L23" i="19"/>
  <c r="B23" i="19"/>
  <c r="M23" i="19"/>
  <c r="F23" i="19"/>
  <c r="J23" i="19"/>
  <c r="A24" i="19"/>
  <c r="K23" i="19"/>
  <c r="N23" i="19" l="1"/>
  <c r="L24" i="19"/>
  <c r="K24" i="19"/>
  <c r="F24" i="19"/>
  <c r="J24" i="19"/>
  <c r="M24" i="19"/>
  <c r="B24" i="19"/>
  <c r="A25" i="19"/>
  <c r="N24" i="19" l="1"/>
  <c r="A26" i="19"/>
  <c r="L25" i="19"/>
  <c r="K25" i="19"/>
  <c r="B25" i="19"/>
  <c r="M25" i="19"/>
  <c r="F25" i="19"/>
  <c r="J25" i="19"/>
  <c r="N25" i="19" l="1"/>
  <c r="A27" i="19"/>
  <c r="L26" i="19"/>
  <c r="K26" i="19"/>
  <c r="M26" i="19"/>
  <c r="J26" i="19"/>
  <c r="B26" i="19"/>
  <c r="F26" i="19"/>
  <c r="N26" i="19" l="1"/>
  <c r="B27" i="19"/>
  <c r="A28" i="19"/>
  <c r="L27" i="19"/>
  <c r="K27" i="19"/>
  <c r="F27" i="19"/>
  <c r="J27" i="19"/>
  <c r="M27" i="19"/>
  <c r="N27" i="19" l="1"/>
  <c r="J28" i="19"/>
  <c r="F28" i="19"/>
  <c r="A29" i="19"/>
  <c r="K28" i="19"/>
  <c r="M28" i="19"/>
  <c r="L28" i="19"/>
  <c r="B28" i="19"/>
  <c r="N28" i="19" l="1"/>
  <c r="A30" i="19"/>
  <c r="L29" i="19"/>
  <c r="M29" i="19"/>
  <c r="B29" i="19"/>
  <c r="F29" i="19"/>
  <c r="J29" i="19"/>
  <c r="K29" i="19"/>
  <c r="N29" i="19" l="1"/>
  <c r="J30" i="19"/>
  <c r="B30" i="19"/>
  <c r="M30" i="19"/>
  <c r="A31" i="19"/>
  <c r="F30" i="19"/>
  <c r="K30" i="19"/>
  <c r="L30" i="19"/>
  <c r="N30" i="19" l="1"/>
  <c r="A32" i="19"/>
  <c r="M31" i="19"/>
  <c r="F31" i="19"/>
  <c r="J31" i="19"/>
  <c r="B31" i="19"/>
  <c r="L31" i="19"/>
  <c r="K31" i="19"/>
  <c r="N31" i="19" l="1"/>
  <c r="J32" i="19"/>
  <c r="B32" i="19"/>
  <c r="A33" i="19"/>
  <c r="K32" i="19"/>
  <c r="L32" i="19"/>
  <c r="M32" i="19"/>
  <c r="F32" i="19"/>
  <c r="N32" i="19" l="1"/>
  <c r="J33" i="19"/>
  <c r="A34" i="19"/>
  <c r="A7" i="20" s="1"/>
  <c r="K33" i="19"/>
  <c r="F33" i="19"/>
  <c r="L33" i="19"/>
  <c r="M33" i="19"/>
  <c r="B33" i="19"/>
  <c r="N33" i="19" l="1"/>
  <c r="K34" i="19"/>
  <c r="L34" i="19"/>
  <c r="M34" i="19"/>
  <c r="B34" i="19"/>
  <c r="J34" i="19"/>
  <c r="F34" i="19"/>
  <c r="N34" i="19" l="1"/>
  <c r="J35" i="19" l="1"/>
  <c r="J36" i="19" s="1"/>
  <c r="M7" i="20"/>
  <c r="L7" i="20"/>
  <c r="A3" i="20"/>
  <c r="K7" i="20"/>
  <c r="A8" i="20"/>
  <c r="B7" i="20"/>
  <c r="N35" i="19"/>
  <c r="N36" i="19" s="1"/>
  <c r="F35" i="19"/>
  <c r="F36" i="19" s="1"/>
  <c r="L35" i="19"/>
  <c r="L36" i="19" s="1"/>
  <c r="M35" i="19"/>
  <c r="M36" i="19" s="1"/>
  <c r="K35" i="19"/>
  <c r="K36" i="19" s="1"/>
  <c r="N7" i="20" l="1"/>
  <c r="K8" i="20"/>
  <c r="B8" i="20"/>
  <c r="L8" i="20"/>
  <c r="A9" i="20"/>
  <c r="M8" i="20"/>
  <c r="N8" i="20" l="1"/>
  <c r="B9" i="20"/>
  <c r="A10" i="20"/>
  <c r="L9" i="20"/>
  <c r="M9" i="20"/>
  <c r="K9" i="20"/>
  <c r="N9" i="20" l="1"/>
  <c r="L10" i="20"/>
  <c r="B10" i="20"/>
  <c r="K10" i="20"/>
  <c r="M10" i="20"/>
  <c r="A11" i="20"/>
  <c r="N10" i="20" l="1"/>
  <c r="L11" i="20"/>
  <c r="K11" i="20"/>
  <c r="A12" i="20"/>
  <c r="B11" i="20"/>
  <c r="M11" i="20"/>
  <c r="N11" i="20" l="1"/>
  <c r="B12" i="20"/>
  <c r="A13" i="20"/>
  <c r="K12" i="20"/>
  <c r="M12" i="20"/>
  <c r="L12" i="20"/>
  <c r="N12" i="20" l="1"/>
  <c r="B13" i="20"/>
  <c r="M13" i="20"/>
  <c r="L13" i="20"/>
  <c r="K13" i="20"/>
  <c r="A14" i="20"/>
  <c r="N13" i="20" l="1"/>
  <c r="A15" i="20"/>
  <c r="M14" i="20"/>
  <c r="L14" i="20"/>
  <c r="B14" i="20"/>
  <c r="K14" i="20"/>
  <c r="N14" i="20" l="1"/>
  <c r="B15" i="20"/>
  <c r="L15" i="20"/>
  <c r="K15" i="20"/>
  <c r="M15" i="20"/>
  <c r="A16" i="20"/>
  <c r="N15" i="20" l="1"/>
  <c r="B16" i="20"/>
  <c r="M16" i="20"/>
  <c r="K16" i="20"/>
  <c r="A17" i="20"/>
  <c r="L16" i="20"/>
  <c r="N16" i="20" l="1"/>
  <c r="K17" i="20"/>
  <c r="M17" i="20"/>
  <c r="L17" i="20"/>
  <c r="A18" i="20"/>
  <c r="B17" i="20"/>
  <c r="N17" i="20" l="1"/>
  <c r="L18" i="20"/>
  <c r="K18" i="20"/>
  <c r="B18" i="20"/>
  <c r="M18" i="20"/>
  <c r="A19" i="20"/>
  <c r="N18" i="20" l="1"/>
  <c r="K19" i="20"/>
  <c r="M19" i="20"/>
  <c r="L19" i="20"/>
  <c r="A20" i="20"/>
  <c r="B19" i="20"/>
  <c r="N19" i="20" l="1"/>
  <c r="M20" i="20"/>
  <c r="L20" i="20"/>
  <c r="B20" i="20"/>
  <c r="K20" i="20"/>
  <c r="A21" i="20"/>
  <c r="N20" i="20" l="1"/>
  <c r="B21" i="20"/>
  <c r="A22" i="20"/>
  <c r="K21" i="20"/>
  <c r="L21" i="20"/>
  <c r="M21" i="20"/>
  <c r="N21" i="20" l="1"/>
  <c r="L22" i="20"/>
  <c r="B22" i="20"/>
  <c r="M22" i="20"/>
  <c r="K22" i="20"/>
  <c r="A23" i="20"/>
  <c r="N22" i="20" l="1"/>
  <c r="A24" i="20"/>
  <c r="K23" i="20"/>
  <c r="B23" i="20"/>
  <c r="L23" i="20"/>
  <c r="M23" i="20"/>
  <c r="N23" i="20" l="1"/>
  <c r="K24" i="20"/>
  <c r="M24" i="20"/>
  <c r="A25" i="20"/>
  <c r="B24" i="20"/>
  <c r="L24" i="20"/>
  <c r="N24" i="20" l="1"/>
  <c r="B25" i="20"/>
  <c r="A26" i="20"/>
  <c r="M25" i="20"/>
  <c r="L25" i="20"/>
  <c r="K25" i="20"/>
  <c r="N25" i="20" l="1"/>
  <c r="A27" i="20"/>
  <c r="B26" i="20"/>
  <c r="K26" i="20"/>
  <c r="M26" i="20"/>
  <c r="L26" i="20"/>
  <c r="N26" i="20" l="1"/>
  <c r="M27" i="20"/>
  <c r="B27" i="20"/>
  <c r="K27" i="20"/>
  <c r="A28" i="20"/>
  <c r="L27" i="20"/>
  <c r="N27" i="20" l="1"/>
  <c r="B28" i="20"/>
  <c r="M28" i="20"/>
  <c r="A29" i="20"/>
  <c r="K28" i="20"/>
  <c r="L28" i="20"/>
  <c r="N28" i="20" l="1"/>
  <c r="L29" i="20"/>
  <c r="B29" i="20"/>
  <c r="A30" i="20"/>
  <c r="M29" i="20"/>
  <c r="K29" i="20"/>
  <c r="N29" i="20" l="1"/>
  <c r="K30" i="20"/>
  <c r="L30" i="20"/>
  <c r="B30" i="20"/>
  <c r="A31" i="20"/>
  <c r="M30" i="20"/>
  <c r="N30" i="20" l="1"/>
  <c r="A32" i="20"/>
  <c r="B31" i="20"/>
  <c r="M31" i="20"/>
  <c r="L31" i="20"/>
  <c r="K31" i="20"/>
  <c r="N31" i="20" l="1"/>
  <c r="A33" i="20"/>
  <c r="B32" i="20"/>
  <c r="K32" i="20"/>
  <c r="M32" i="20"/>
  <c r="L32" i="20"/>
  <c r="N32" i="20" l="1"/>
  <c r="M33" i="20"/>
  <c r="B33" i="20"/>
  <c r="A34" i="20"/>
  <c r="K33" i="20"/>
  <c r="L33" i="20"/>
  <c r="N33" i="20" l="1"/>
  <c r="A35" i="20"/>
  <c r="L34" i="20"/>
  <c r="M34" i="20"/>
  <c r="K34" i="20"/>
  <c r="B34" i="20"/>
  <c r="N34" i="20" l="1"/>
  <c r="B35" i="20"/>
  <c r="A36" i="20"/>
  <c r="L35" i="20"/>
  <c r="K35" i="20"/>
  <c r="M35" i="20"/>
  <c r="N35" i="20" l="1"/>
  <c r="B36" i="20"/>
  <c r="M36" i="20"/>
  <c r="K36" i="20"/>
  <c r="L36" i="20"/>
  <c r="A37" i="20"/>
  <c r="N36" i="20" l="1"/>
  <c r="B37" i="20"/>
  <c r="L37" i="20"/>
  <c r="K37" i="20"/>
  <c r="A7" i="21"/>
  <c r="M37" i="20"/>
  <c r="A8" i="21" l="1"/>
  <c r="K7" i="21"/>
  <c r="A3" i="21"/>
  <c r="M7" i="21"/>
  <c r="L7" i="21"/>
  <c r="B7" i="21"/>
  <c r="F7" i="21"/>
  <c r="J7" i="21"/>
  <c r="J38" i="20"/>
  <c r="J39" i="20" s="1"/>
  <c r="M38" i="20"/>
  <c r="M39" i="20" s="1"/>
  <c r="K38" i="20"/>
  <c r="K39" i="20" s="1"/>
  <c r="F38" i="20"/>
  <c r="F39" i="20" s="1"/>
  <c r="N37" i="20"/>
  <c r="L38" i="20"/>
  <c r="L39" i="20" s="1"/>
  <c r="N7" i="21" l="1"/>
  <c r="N38" i="20"/>
  <c r="N39" i="20" s="1"/>
  <c r="M8" i="21"/>
  <c r="K8" i="21"/>
  <c r="F8" i="21"/>
  <c r="B8" i="21"/>
  <c r="J8" i="21"/>
  <c r="A9" i="21"/>
  <c r="L8" i="21"/>
  <c r="N8" i="21" l="1"/>
  <c r="K9" i="21"/>
  <c r="F9" i="21"/>
  <c r="B9" i="21"/>
  <c r="M9" i="21"/>
  <c r="A10" i="21"/>
  <c r="L9" i="21"/>
  <c r="J9" i="21"/>
  <c r="A11" i="21" l="1"/>
  <c r="K10" i="21"/>
  <c r="L10" i="21"/>
  <c r="M10" i="21"/>
  <c r="F10" i="21"/>
  <c r="B10" i="21"/>
  <c r="J10" i="21"/>
  <c r="N9" i="21"/>
  <c r="N10" i="21" l="1"/>
  <c r="A12" i="21"/>
  <c r="L11" i="21"/>
  <c r="K11" i="21"/>
  <c r="M11" i="21"/>
  <c r="J11" i="21"/>
  <c r="F11" i="21"/>
  <c r="B11" i="21"/>
  <c r="N11" i="21" l="1"/>
  <c r="L12" i="21"/>
  <c r="J12" i="21"/>
  <c r="A13" i="21"/>
  <c r="M12" i="21"/>
  <c r="K12" i="21"/>
  <c r="F12" i="21"/>
  <c r="B12" i="21"/>
  <c r="N12" i="21" l="1"/>
  <c r="J13" i="21"/>
  <c r="B13" i="21"/>
  <c r="M13" i="21"/>
  <c r="K13" i="21"/>
  <c r="F13" i="21"/>
  <c r="A14" i="21"/>
  <c r="L13" i="21"/>
  <c r="N13" i="21" l="1"/>
  <c r="L14" i="21"/>
  <c r="A15" i="21"/>
  <c r="K14" i="21"/>
  <c r="B14" i="21"/>
  <c r="J14" i="21"/>
  <c r="M14" i="21"/>
  <c r="F14" i="21"/>
  <c r="N14" i="21" l="1"/>
  <c r="F15" i="21"/>
  <c r="B15" i="21"/>
  <c r="K15" i="21"/>
  <c r="L15" i="21"/>
  <c r="M15" i="21"/>
  <c r="A16" i="21"/>
  <c r="J15" i="21"/>
  <c r="N15" i="21" l="1"/>
  <c r="K16" i="21"/>
  <c r="J16" i="21"/>
  <c r="B16" i="21"/>
  <c r="L16" i="21"/>
  <c r="M16" i="21"/>
  <c r="A17" i="21"/>
  <c r="F16" i="21"/>
  <c r="N16" i="21" l="1"/>
  <c r="M17" i="21"/>
  <c r="A18" i="21"/>
  <c r="L17" i="21"/>
  <c r="J17" i="21"/>
  <c r="F17" i="21"/>
  <c r="K17" i="21"/>
  <c r="B17" i="21"/>
  <c r="N17" i="21" l="1"/>
  <c r="M18" i="21"/>
  <c r="L18" i="21"/>
  <c r="J18" i="21"/>
  <c r="A19" i="21"/>
  <c r="B18" i="21"/>
  <c r="K18" i="21"/>
  <c r="F18" i="21"/>
  <c r="N18" i="21" l="1"/>
  <c r="A20" i="21"/>
  <c r="K19" i="21"/>
  <c r="F19" i="21"/>
  <c r="B19" i="21"/>
  <c r="M19" i="21"/>
  <c r="L19" i="21"/>
  <c r="J19" i="21"/>
  <c r="N19" i="21" l="1"/>
  <c r="B20" i="21"/>
  <c r="A21" i="21"/>
  <c r="M20" i="21"/>
  <c r="J20" i="21"/>
  <c r="K20" i="21"/>
  <c r="L20" i="21"/>
  <c r="F20" i="21"/>
  <c r="N20" i="21" l="1"/>
  <c r="M21" i="21"/>
  <c r="F21" i="21"/>
  <c r="L21" i="21"/>
  <c r="J21" i="21"/>
  <c r="K21" i="21"/>
  <c r="B21" i="21"/>
  <c r="A22" i="21"/>
  <c r="N21" i="21" l="1"/>
  <c r="J22" i="21"/>
  <c r="A23" i="21"/>
  <c r="K22" i="21"/>
  <c r="F22" i="21"/>
  <c r="B22" i="21"/>
  <c r="M22" i="21"/>
  <c r="L22" i="21"/>
  <c r="N22" i="21" l="1"/>
  <c r="J23" i="21"/>
  <c r="B23" i="21"/>
  <c r="M23" i="21"/>
  <c r="F23" i="21"/>
  <c r="A24" i="21"/>
  <c r="K23" i="21"/>
  <c r="L23" i="21"/>
  <c r="N23" i="21" l="1"/>
  <c r="A25" i="21"/>
  <c r="J24" i="21"/>
  <c r="B24" i="21"/>
  <c r="L24" i="21"/>
  <c r="K24" i="21"/>
  <c r="F24" i="21"/>
  <c r="M24" i="21"/>
  <c r="N24" i="21" l="1"/>
  <c r="J25" i="21"/>
  <c r="F25" i="21"/>
  <c r="B25" i="21"/>
  <c r="M25" i="21"/>
  <c r="A26" i="21"/>
  <c r="L25" i="21"/>
  <c r="K25" i="21"/>
  <c r="N25" i="21" l="1"/>
  <c r="B26" i="21"/>
  <c r="A27" i="21"/>
  <c r="L26" i="21"/>
  <c r="K26" i="21"/>
  <c r="J26" i="21"/>
  <c r="F26" i="21"/>
  <c r="M26" i="21"/>
  <c r="N26" i="21" l="1"/>
  <c r="L27" i="21"/>
  <c r="B27" i="21"/>
  <c r="M27" i="21"/>
  <c r="A28" i="21"/>
  <c r="J27" i="21"/>
  <c r="F27" i="21"/>
  <c r="K27" i="21"/>
  <c r="N27" i="21" l="1"/>
  <c r="A29" i="21"/>
  <c r="J28" i="21"/>
  <c r="B28" i="21"/>
  <c r="F28" i="21"/>
  <c r="M28" i="21"/>
  <c r="L28" i="21"/>
  <c r="K28" i="21"/>
  <c r="N28" i="21" l="1"/>
  <c r="F29" i="21"/>
  <c r="A30" i="21"/>
  <c r="M29" i="21"/>
  <c r="K29" i="21"/>
  <c r="B29" i="21"/>
  <c r="J29" i="21"/>
  <c r="L29" i="21"/>
  <c r="N29" i="21" l="1"/>
  <c r="J30" i="21"/>
  <c r="L30" i="21"/>
  <c r="F30" i="21"/>
  <c r="B30" i="21"/>
  <c r="M30" i="21"/>
  <c r="K30" i="21"/>
  <c r="A31" i="21"/>
  <c r="N30" i="21" l="1"/>
  <c r="A32" i="21"/>
  <c r="B31" i="21"/>
  <c r="F31" i="21"/>
  <c r="M31" i="21"/>
  <c r="J31" i="21"/>
  <c r="L31" i="21"/>
  <c r="K31" i="21"/>
  <c r="N31" i="21" l="1"/>
  <c r="L32" i="21"/>
  <c r="F32" i="21"/>
  <c r="A33" i="21"/>
  <c r="B32" i="21"/>
  <c r="M32" i="21"/>
  <c r="J32" i="21"/>
  <c r="K32" i="21"/>
  <c r="N32" i="21" l="1"/>
  <c r="B33" i="21"/>
  <c r="L33" i="21"/>
  <c r="M33" i="21"/>
  <c r="K33" i="21"/>
  <c r="F33" i="21"/>
  <c r="A34" i="21"/>
  <c r="J33" i="21"/>
  <c r="N33" i="21" l="1"/>
  <c r="K34" i="21"/>
  <c r="J34" i="21"/>
  <c r="F34" i="21"/>
  <c r="B34" i="21"/>
  <c r="M34" i="21"/>
  <c r="A35" i="21"/>
  <c r="L34" i="21"/>
  <c r="N34" i="21" l="1"/>
  <c r="M35" i="21"/>
  <c r="J35" i="21"/>
  <c r="K35" i="21"/>
  <c r="B35" i="21"/>
  <c r="A36" i="21"/>
  <c r="F35" i="21"/>
  <c r="L35" i="21"/>
  <c r="N35" i="21" l="1"/>
  <c r="B36" i="21"/>
  <c r="F36" i="21"/>
  <c r="A7" i="22"/>
  <c r="K36" i="21"/>
  <c r="L36" i="21"/>
  <c r="M36" i="21"/>
  <c r="J36" i="21"/>
  <c r="N36" i="21" l="1"/>
  <c r="N37" i="21" s="1"/>
  <c r="N38" i="21" s="1"/>
  <c r="M37" i="21"/>
  <c r="M38" i="21" s="1"/>
  <c r="J37" i="21"/>
  <c r="J38" i="21" s="1"/>
  <c r="K7" i="22"/>
  <c r="F7" i="22"/>
  <c r="L7" i="22"/>
  <c r="A8" i="22"/>
  <c r="J7" i="22"/>
  <c r="A3" i="22"/>
  <c r="B7" i="22"/>
  <c r="M7" i="22"/>
  <c r="L37" i="21"/>
  <c r="L38" i="21" s="1"/>
  <c r="K37" i="21"/>
  <c r="K38" i="21" s="1"/>
  <c r="F37" i="21"/>
  <c r="F38" i="21" s="1"/>
  <c r="N7" i="22" l="1"/>
  <c r="A9" i="22"/>
  <c r="L8" i="22"/>
  <c r="K8" i="22"/>
  <c r="M8" i="22"/>
  <c r="F8" i="22"/>
  <c r="B8" i="22"/>
  <c r="J8" i="22"/>
  <c r="N8" i="22" l="1"/>
  <c r="B9" i="22"/>
  <c r="J9" i="22"/>
  <c r="K9" i="22"/>
  <c r="M9" i="22"/>
  <c r="A10" i="22"/>
  <c r="L9" i="22"/>
  <c r="F9" i="22"/>
  <c r="N9" i="22" l="1"/>
  <c r="L10" i="22"/>
  <c r="F10" i="22"/>
  <c r="J10" i="22"/>
  <c r="A11" i="22"/>
  <c r="K10" i="22"/>
  <c r="B10" i="22"/>
  <c r="M10" i="22"/>
  <c r="N10" i="22" l="1"/>
  <c r="F11" i="22"/>
  <c r="A12" i="22"/>
  <c r="K11" i="22"/>
  <c r="J11" i="22"/>
  <c r="M11" i="22"/>
  <c r="B11" i="22"/>
  <c r="L11" i="22"/>
  <c r="N11" i="22" l="1"/>
  <c r="L12" i="22"/>
  <c r="J12" i="22"/>
  <c r="K12" i="22"/>
  <c r="F12" i="22"/>
  <c r="B12" i="22"/>
  <c r="M12" i="22"/>
  <c r="A13" i="22"/>
  <c r="N12" i="22" l="1"/>
  <c r="F13" i="22"/>
  <c r="B13" i="22"/>
  <c r="J13" i="22"/>
  <c r="M13" i="22"/>
  <c r="L13" i="22"/>
  <c r="K13" i="22"/>
  <c r="A14" i="22"/>
  <c r="N13" i="22" l="1"/>
  <c r="J14" i="22"/>
  <c r="F14" i="22"/>
  <c r="L14" i="22"/>
  <c r="K14" i="22"/>
  <c r="B14" i="22"/>
  <c r="M14" i="22"/>
  <c r="A15" i="22"/>
  <c r="N14" i="22" l="1"/>
  <c r="M15" i="22"/>
  <c r="A16" i="22"/>
  <c r="F15" i="22"/>
  <c r="L15" i="22"/>
  <c r="K15" i="22"/>
  <c r="B15" i="22"/>
  <c r="J15" i="22"/>
  <c r="N15" i="22" l="1"/>
  <c r="K16" i="22"/>
  <c r="F16" i="22"/>
  <c r="B16" i="22"/>
  <c r="M16" i="22"/>
  <c r="L16" i="22"/>
  <c r="J16" i="22"/>
  <c r="A17" i="22"/>
  <c r="N16" i="22" l="1"/>
  <c r="A18" i="22"/>
  <c r="L17" i="22"/>
  <c r="K17" i="22"/>
  <c r="J17" i="22"/>
  <c r="B17" i="22"/>
  <c r="F17" i="22"/>
  <c r="M17" i="22"/>
  <c r="N17" i="22" l="1"/>
  <c r="B18" i="22"/>
  <c r="A19" i="22"/>
  <c r="L18" i="22"/>
  <c r="K18" i="22"/>
  <c r="F18" i="22"/>
  <c r="J18" i="22"/>
  <c r="M18" i="22"/>
  <c r="N18" i="22" l="1"/>
  <c r="B19" i="22"/>
  <c r="F19" i="22"/>
  <c r="A20" i="22"/>
  <c r="K19" i="22"/>
  <c r="L19" i="22"/>
  <c r="J19" i="22"/>
  <c r="M19" i="22"/>
  <c r="N19" i="22" l="1"/>
  <c r="A21" i="22"/>
  <c r="K20" i="22"/>
  <c r="M20" i="22"/>
  <c r="J20" i="22"/>
  <c r="F20" i="22"/>
  <c r="L20" i="22"/>
  <c r="B20" i="22"/>
  <c r="N20" i="22" l="1"/>
  <c r="K21" i="22"/>
  <c r="A22" i="22"/>
  <c r="M21" i="22"/>
  <c r="J21" i="22"/>
  <c r="F21" i="22"/>
  <c r="B21" i="22"/>
  <c r="L21" i="22"/>
  <c r="N21" i="22" l="1"/>
  <c r="B22" i="22"/>
  <c r="K22" i="22"/>
  <c r="J22" i="22"/>
  <c r="L22" i="22"/>
  <c r="A23" i="22"/>
  <c r="M22" i="22"/>
  <c r="F22" i="22"/>
  <c r="N22" i="22" l="1"/>
  <c r="K23" i="22"/>
  <c r="A24" i="22"/>
  <c r="L23" i="22"/>
  <c r="J23" i="22"/>
  <c r="M23" i="22"/>
  <c r="F23" i="22"/>
  <c r="B23" i="22"/>
  <c r="N23" i="22" l="1"/>
  <c r="A25" i="22"/>
  <c r="B24" i="22"/>
  <c r="M24" i="22"/>
  <c r="J24" i="22"/>
  <c r="F24" i="22"/>
  <c r="K24" i="22"/>
  <c r="L24" i="22"/>
  <c r="N24" i="22" l="1"/>
  <c r="K25" i="22"/>
  <c r="F25" i="22"/>
  <c r="A26" i="22"/>
  <c r="L25" i="22"/>
  <c r="B25" i="22"/>
  <c r="M25" i="22"/>
  <c r="J25" i="22"/>
  <c r="N25" i="22" l="1"/>
  <c r="M26" i="22"/>
  <c r="B26" i="22"/>
  <c r="J26" i="22"/>
  <c r="L26" i="22"/>
  <c r="F26" i="22"/>
  <c r="A27" i="22"/>
  <c r="K26" i="22"/>
  <c r="N26" i="22" l="1"/>
  <c r="F27" i="22"/>
  <c r="A28" i="22"/>
  <c r="L27" i="22"/>
  <c r="M27" i="22"/>
  <c r="J27" i="22"/>
  <c r="B27" i="22"/>
  <c r="K27" i="22"/>
  <c r="N27" i="22" l="1"/>
  <c r="M28" i="22"/>
  <c r="K28" i="22"/>
  <c r="J28" i="22"/>
  <c r="F28" i="22"/>
  <c r="L28" i="22"/>
  <c r="A29" i="22"/>
  <c r="B28" i="22"/>
  <c r="N28" i="22" l="1"/>
  <c r="J29" i="22"/>
  <c r="B29" i="22"/>
  <c r="M29" i="22"/>
  <c r="L29" i="22"/>
  <c r="F29" i="22"/>
  <c r="A30" i="22"/>
  <c r="K29" i="22"/>
  <c r="N29" i="22" l="1"/>
  <c r="A31" i="22"/>
  <c r="K30" i="22"/>
  <c r="F30" i="22"/>
  <c r="M30" i="22"/>
  <c r="L30" i="22"/>
  <c r="J30" i="22"/>
  <c r="B30" i="22"/>
  <c r="N30" i="22" l="1"/>
  <c r="J31" i="22"/>
  <c r="L31" i="22"/>
  <c r="A32" i="22"/>
  <c r="F31" i="22"/>
  <c r="B31" i="22"/>
  <c r="M31" i="22"/>
  <c r="K31" i="22"/>
  <c r="N31" i="22" l="1"/>
  <c r="J32" i="22"/>
  <c r="F32" i="22"/>
  <c r="B32" i="22"/>
  <c r="K32" i="22"/>
  <c r="L32" i="22"/>
  <c r="M32" i="22"/>
  <c r="A33" i="22"/>
  <c r="N32" i="22" l="1"/>
  <c r="K33" i="22"/>
  <c r="J33" i="22"/>
  <c r="F33" i="22"/>
  <c r="M33" i="22"/>
  <c r="A34" i="22"/>
  <c r="B33" i="22"/>
  <c r="L33" i="22"/>
  <c r="N33" i="22" l="1"/>
  <c r="K34" i="22"/>
  <c r="F34" i="22"/>
  <c r="M34" i="22"/>
  <c r="J34" i="22"/>
  <c r="B34" i="22"/>
  <c r="L34" i="22"/>
  <c r="A35" i="22"/>
  <c r="N34" i="22" l="1"/>
  <c r="K35" i="22"/>
  <c r="M35" i="22"/>
  <c r="L35" i="22"/>
  <c r="J35" i="22"/>
  <c r="F35" i="22"/>
  <c r="B35" i="22"/>
  <c r="A36" i="22"/>
  <c r="N35" i="22" l="1"/>
  <c r="F36" i="22"/>
  <c r="B36" i="22"/>
  <c r="M36" i="22"/>
  <c r="J36" i="22"/>
  <c r="L36" i="22"/>
  <c r="A37" i="22"/>
  <c r="K36" i="22"/>
  <c r="N36" i="22" l="1"/>
  <c r="A7" i="27"/>
  <c r="F37" i="22"/>
  <c r="J37" i="22"/>
  <c r="B37" i="22"/>
  <c r="K37" i="22"/>
  <c r="M37" i="22"/>
  <c r="L37" i="22"/>
  <c r="K38" i="22" l="1"/>
  <c r="K39" i="22" s="1"/>
  <c r="L38" i="22"/>
  <c r="L39" i="22" s="1"/>
  <c r="J38" i="22"/>
  <c r="J39" i="22" s="1"/>
  <c r="M38" i="22"/>
  <c r="M39" i="22" s="1"/>
  <c r="F38" i="22"/>
  <c r="F39" i="22" s="1"/>
  <c r="N37" i="22"/>
  <c r="J7" i="27"/>
  <c r="K7" i="27"/>
  <c r="F7" i="27"/>
  <c r="A8" i="27"/>
  <c r="L7" i="27"/>
  <c r="A3" i="27"/>
  <c r="B7" i="27"/>
  <c r="M7" i="27"/>
  <c r="K8" i="27" l="1"/>
  <c r="F8" i="27"/>
  <c r="B8" i="27"/>
  <c r="L8" i="27"/>
  <c r="A9" i="27"/>
  <c r="M8" i="27"/>
  <c r="J8" i="27"/>
  <c r="N7" i="27"/>
  <c r="N38" i="22"/>
  <c r="N39" i="22" s="1"/>
  <c r="N8" i="27" l="1"/>
  <c r="B9" i="27"/>
  <c r="K9" i="27"/>
  <c r="M9" i="27"/>
  <c r="L9" i="27"/>
  <c r="F9" i="27"/>
  <c r="A10" i="27"/>
  <c r="J9" i="27"/>
  <c r="M10" i="27" l="1"/>
  <c r="J10" i="27"/>
  <c r="F10" i="27"/>
  <c r="L10" i="27"/>
  <c r="B10" i="27"/>
  <c r="K10" i="27"/>
  <c r="A11" i="27"/>
  <c r="N9" i="27"/>
  <c r="B11" i="27" l="1"/>
  <c r="M11" i="27"/>
  <c r="F11" i="27"/>
  <c r="A12" i="27"/>
  <c r="K11" i="27"/>
  <c r="J11" i="27"/>
  <c r="L11" i="27"/>
  <c r="N10" i="27"/>
  <c r="N11" i="27" l="1"/>
  <c r="F12" i="27"/>
  <c r="B12" i="27"/>
  <c r="M12" i="27"/>
  <c r="L12" i="27"/>
  <c r="K12" i="27"/>
  <c r="J12" i="27"/>
  <c r="A13" i="27"/>
  <c r="N12" i="27" l="1"/>
  <c r="F13" i="27"/>
  <c r="A14" i="27"/>
  <c r="L13" i="27"/>
  <c r="K13" i="27"/>
  <c r="J13" i="27"/>
  <c r="B13" i="27"/>
  <c r="M13" i="27"/>
  <c r="N13" i="27" l="1"/>
  <c r="B14" i="27"/>
  <c r="L14" i="27"/>
  <c r="F14" i="27"/>
  <c r="A15" i="27"/>
  <c r="M14" i="27"/>
  <c r="K14" i="27"/>
  <c r="J14" i="27"/>
  <c r="N14" i="27" l="1"/>
  <c r="B15" i="27"/>
  <c r="M15" i="27"/>
  <c r="K15" i="27"/>
  <c r="L15" i="27"/>
  <c r="J15" i="27"/>
  <c r="A16" i="27"/>
  <c r="F15" i="27"/>
  <c r="N15" i="27" l="1"/>
  <c r="J16" i="27"/>
  <c r="M16" i="27"/>
  <c r="K16" i="27"/>
  <c r="F16" i="27"/>
  <c r="L16" i="27"/>
  <c r="A17" i="27"/>
  <c r="B16" i="27"/>
  <c r="N16" i="27" l="1"/>
  <c r="M17" i="27"/>
  <c r="F17" i="27"/>
  <c r="K17" i="27"/>
  <c r="J17" i="27"/>
  <c r="L17" i="27"/>
  <c r="B17" i="27"/>
  <c r="A18" i="27"/>
  <c r="N17" i="27" l="1"/>
  <c r="L18" i="27"/>
  <c r="J18" i="27"/>
  <c r="A19" i="27"/>
  <c r="B18" i="27"/>
  <c r="M18" i="27"/>
  <c r="K18" i="27"/>
  <c r="F18" i="27"/>
  <c r="N18" i="27" l="1"/>
  <c r="K19" i="27"/>
  <c r="B19" i="27"/>
  <c r="F19" i="27"/>
  <c r="A20" i="27"/>
  <c r="M19" i="27"/>
  <c r="J19" i="27"/>
  <c r="L19" i="27"/>
  <c r="N19" i="27" l="1"/>
  <c r="A21" i="27"/>
  <c r="M20" i="27"/>
  <c r="K20" i="27"/>
  <c r="B20" i="27"/>
  <c r="L20" i="27"/>
  <c r="J20" i="27"/>
  <c r="F20" i="27"/>
  <c r="N20" i="27" l="1"/>
  <c r="A22" i="27"/>
  <c r="L21" i="27"/>
  <c r="F21" i="27"/>
  <c r="B21" i="27"/>
  <c r="K21" i="27"/>
  <c r="J21" i="27"/>
  <c r="M21" i="27"/>
  <c r="N21" i="27" l="1"/>
  <c r="B22" i="27"/>
  <c r="M22" i="27"/>
  <c r="L22" i="27"/>
  <c r="J22" i="27"/>
  <c r="K22" i="27"/>
  <c r="F22" i="27"/>
  <c r="A23" i="27"/>
  <c r="N22" i="27" l="1"/>
  <c r="L23" i="27"/>
  <c r="K23" i="27"/>
  <c r="M23" i="27"/>
  <c r="F23" i="27"/>
  <c r="J23" i="27"/>
  <c r="A24" i="27"/>
  <c r="B23" i="27"/>
  <c r="N23" i="27" l="1"/>
  <c r="M24" i="27"/>
  <c r="K24" i="27"/>
  <c r="L24" i="27"/>
  <c r="F24" i="27"/>
  <c r="A25" i="27"/>
  <c r="J24" i="27"/>
  <c r="B24" i="27"/>
  <c r="N24" i="27" l="1"/>
  <c r="L25" i="27"/>
  <c r="K25" i="27"/>
  <c r="B25" i="27"/>
  <c r="M25" i="27"/>
  <c r="A26" i="27"/>
  <c r="F25" i="27"/>
  <c r="J25" i="27"/>
  <c r="N25" i="27" l="1"/>
  <c r="J26" i="27"/>
  <c r="F26" i="27"/>
  <c r="K26" i="27"/>
  <c r="A27" i="27"/>
  <c r="B26" i="27"/>
  <c r="M26" i="27"/>
  <c r="L26" i="27"/>
  <c r="N26" i="27" l="1"/>
  <c r="M27" i="27"/>
  <c r="K27" i="27"/>
  <c r="L27" i="27"/>
  <c r="B27" i="27"/>
  <c r="J27" i="27"/>
  <c r="F27" i="27"/>
  <c r="A28" i="27"/>
  <c r="N27" i="27" l="1"/>
  <c r="F28" i="27"/>
  <c r="B28" i="27"/>
  <c r="M28" i="27"/>
  <c r="L28" i="27"/>
  <c r="A29" i="27"/>
  <c r="J28" i="27"/>
  <c r="K28" i="27"/>
  <c r="N28" i="27" l="1"/>
  <c r="M29" i="27"/>
  <c r="A30" i="27"/>
  <c r="L29" i="27"/>
  <c r="K29" i="27"/>
  <c r="J29" i="27"/>
  <c r="B29" i="27"/>
  <c r="F29" i="27"/>
  <c r="N29" i="27" l="1"/>
  <c r="K30" i="27"/>
  <c r="F30" i="27"/>
  <c r="B30" i="27"/>
  <c r="J30" i="27"/>
  <c r="M30" i="27"/>
  <c r="L30" i="27"/>
  <c r="A31" i="27"/>
  <c r="N30" i="27" l="1"/>
  <c r="B31" i="27"/>
  <c r="M31" i="27"/>
  <c r="K31" i="27"/>
  <c r="J31" i="27"/>
  <c r="F31" i="27"/>
  <c r="A32" i="27"/>
  <c r="L31" i="27"/>
  <c r="N31" i="27" l="1"/>
  <c r="M32" i="27"/>
  <c r="L32" i="27"/>
  <c r="A33" i="27"/>
  <c r="K32" i="27"/>
  <c r="J32" i="27"/>
  <c r="F32" i="27"/>
  <c r="B32" i="27"/>
  <c r="N32" i="27" l="1"/>
  <c r="M33" i="27"/>
  <c r="L33" i="27"/>
  <c r="K33" i="27"/>
  <c r="A34" i="27"/>
  <c r="B33" i="27"/>
  <c r="J33" i="27"/>
  <c r="F33" i="27"/>
  <c r="N33" i="27" l="1"/>
  <c r="F34" i="27"/>
  <c r="M34" i="27"/>
  <c r="J34" i="27"/>
  <c r="K34" i="27"/>
  <c r="B34" i="27"/>
  <c r="L34" i="27"/>
  <c r="A35" i="27"/>
  <c r="N34" i="27" l="1"/>
  <c r="F35" i="27"/>
  <c r="B35" i="27"/>
  <c r="A36" i="27"/>
  <c r="M35" i="27"/>
  <c r="K35" i="27"/>
  <c r="J35" i="27"/>
  <c r="L35" i="27"/>
  <c r="N35" i="27" l="1"/>
  <c r="B36" i="27"/>
  <c r="K36" i="27"/>
  <c r="A7" i="26"/>
  <c r="J36" i="27"/>
  <c r="L36" i="27"/>
  <c r="M36" i="27"/>
  <c r="F36" i="27"/>
  <c r="F37" i="27" l="1"/>
  <c r="F38" i="27" s="1"/>
  <c r="L37" i="27"/>
  <c r="L38" i="27" s="1"/>
  <c r="N36" i="27"/>
  <c r="K7" i="26"/>
  <c r="L7" i="26"/>
  <c r="A8" i="26"/>
  <c r="A3" i="26"/>
  <c r="J7" i="26"/>
  <c r="F7" i="26"/>
  <c r="B7" i="26"/>
  <c r="M7" i="26"/>
  <c r="M37" i="27"/>
  <c r="M38" i="27" s="1"/>
  <c r="J37" i="27"/>
  <c r="J38" i="27" s="1"/>
  <c r="K37" i="27"/>
  <c r="K38" i="27" s="1"/>
  <c r="L8" i="26" l="1"/>
  <c r="J8" i="26"/>
  <c r="F8" i="26"/>
  <c r="K8" i="26"/>
  <c r="M8" i="26"/>
  <c r="B8" i="26"/>
  <c r="A9" i="26"/>
  <c r="N37" i="27"/>
  <c r="N38" i="27" s="1"/>
  <c r="N7" i="26"/>
  <c r="N8" i="26" l="1"/>
  <c r="K9" i="26"/>
  <c r="F9" i="26"/>
  <c r="A10" i="26"/>
  <c r="L9" i="26"/>
  <c r="J9" i="26"/>
  <c r="B9" i="26"/>
  <c r="M9" i="26"/>
  <c r="F10" i="26" l="1"/>
  <c r="K10" i="26"/>
  <c r="A11" i="26"/>
  <c r="B10" i="26"/>
  <c r="M10" i="26"/>
  <c r="L10" i="26"/>
  <c r="J10" i="26"/>
  <c r="N9" i="26"/>
  <c r="N10" i="26" l="1"/>
  <c r="M11" i="26"/>
  <c r="K11" i="26"/>
  <c r="F11" i="26"/>
  <c r="J11" i="26"/>
  <c r="B11" i="26"/>
  <c r="A12" i="26"/>
  <c r="L11" i="26"/>
  <c r="N11" i="26" l="1"/>
  <c r="M12" i="26"/>
  <c r="K12" i="26"/>
  <c r="A13" i="26"/>
  <c r="L12" i="26"/>
  <c r="J12" i="26"/>
  <c r="F12" i="26"/>
  <c r="B12" i="26"/>
  <c r="N12" i="26" l="1"/>
  <c r="M13" i="26"/>
  <c r="A14" i="26"/>
  <c r="L13" i="26"/>
  <c r="F13" i="26"/>
  <c r="B13" i="26"/>
  <c r="K13" i="26"/>
  <c r="J13" i="26"/>
  <c r="L14" i="26" l="1"/>
  <c r="B14" i="26"/>
  <c r="K14" i="26"/>
  <c r="M14" i="26"/>
  <c r="J14" i="26"/>
  <c r="F14" i="26"/>
  <c r="A15" i="26"/>
  <c r="N13" i="26"/>
  <c r="N14" i="26" l="1"/>
  <c r="K15" i="26"/>
  <c r="J15" i="26"/>
  <c r="F15" i="26"/>
  <c r="M15" i="26"/>
  <c r="L15" i="26"/>
  <c r="A16" i="26"/>
  <c r="B15" i="26"/>
  <c r="N15" i="26" l="1"/>
  <c r="A17" i="26"/>
  <c r="B16" i="26"/>
  <c r="K16" i="26"/>
  <c r="M16" i="26"/>
  <c r="F16" i="26"/>
  <c r="J16" i="26"/>
  <c r="L16" i="26"/>
  <c r="N16" i="26" l="1"/>
  <c r="K17" i="26"/>
  <c r="L17" i="26"/>
  <c r="B17" i="26"/>
  <c r="F17" i="26"/>
  <c r="J17" i="26"/>
  <c r="A18" i="26"/>
  <c r="M17" i="26"/>
  <c r="N17" i="26" l="1"/>
  <c r="B18" i="26"/>
  <c r="F18" i="26"/>
  <c r="J18" i="26"/>
  <c r="K18" i="26"/>
  <c r="M18" i="26"/>
  <c r="L18" i="26"/>
  <c r="A19" i="26"/>
  <c r="N18" i="26" l="1"/>
  <c r="J19" i="26"/>
  <c r="M19" i="26"/>
  <c r="K19" i="26"/>
  <c r="A20" i="26"/>
  <c r="L19" i="26"/>
  <c r="B19" i="26"/>
  <c r="F19" i="26"/>
  <c r="N19" i="26" l="1"/>
  <c r="M20" i="26"/>
  <c r="K20" i="26"/>
  <c r="J20" i="26"/>
  <c r="A21" i="26"/>
  <c r="L20" i="26"/>
  <c r="F20" i="26"/>
  <c r="B20" i="26"/>
  <c r="N20" i="26" l="1"/>
  <c r="L21" i="26"/>
  <c r="K21" i="26"/>
  <c r="F21" i="26"/>
  <c r="B21" i="26"/>
  <c r="J21" i="26"/>
  <c r="M21" i="26"/>
  <c r="A22" i="26"/>
  <c r="N21" i="26" l="1"/>
  <c r="L22" i="26"/>
  <c r="K22" i="26"/>
  <c r="J22" i="26"/>
  <c r="A23" i="26"/>
  <c r="M22" i="26"/>
  <c r="B22" i="26"/>
  <c r="F22" i="26"/>
  <c r="N22" i="26" l="1"/>
  <c r="M23" i="26"/>
  <c r="B23" i="26"/>
  <c r="K23" i="26"/>
  <c r="J23" i="26"/>
  <c r="F23" i="26"/>
  <c r="L23" i="26"/>
  <c r="A24" i="26"/>
  <c r="N23" i="26" l="1"/>
  <c r="B24" i="26"/>
  <c r="A25" i="26"/>
  <c r="F24" i="26"/>
  <c r="J24" i="26"/>
  <c r="K24" i="26"/>
  <c r="M24" i="26"/>
  <c r="L24" i="26"/>
  <c r="N24" i="26" l="1"/>
  <c r="B25" i="26"/>
  <c r="K25" i="26"/>
  <c r="J25" i="26"/>
  <c r="F25" i="26"/>
  <c r="M25" i="26"/>
  <c r="L25" i="26"/>
  <c r="A26" i="26"/>
  <c r="N25" i="26" l="1"/>
  <c r="J26" i="26"/>
  <c r="B26" i="26"/>
  <c r="M26" i="26"/>
  <c r="L26" i="26"/>
  <c r="K26" i="26"/>
  <c r="A27" i="26"/>
  <c r="F26" i="26"/>
  <c r="N26" i="26" l="1"/>
  <c r="B27" i="26"/>
  <c r="L27" i="26"/>
  <c r="A28" i="26"/>
  <c r="K27" i="26"/>
  <c r="M27" i="26"/>
  <c r="J27" i="26"/>
  <c r="F27" i="26"/>
  <c r="N27" i="26" l="1"/>
  <c r="K28" i="26"/>
  <c r="J28" i="26"/>
  <c r="B28" i="26"/>
  <c r="M28" i="26"/>
  <c r="F28" i="26"/>
  <c r="A29" i="26"/>
  <c r="L28" i="26"/>
  <c r="N28" i="26" l="1"/>
  <c r="A30" i="26"/>
  <c r="M29" i="26"/>
  <c r="F29" i="26"/>
  <c r="B29" i="26"/>
  <c r="K29" i="26"/>
  <c r="L29" i="26"/>
  <c r="J29" i="26"/>
  <c r="N29" i="26" l="1"/>
  <c r="J30" i="26"/>
  <c r="M30" i="26"/>
  <c r="K30" i="26"/>
  <c r="A31" i="26"/>
  <c r="B30" i="26"/>
  <c r="L30" i="26"/>
  <c r="F30" i="26"/>
  <c r="N30" i="26" l="1"/>
  <c r="L31" i="26"/>
  <c r="J31" i="26"/>
  <c r="F31" i="26"/>
  <c r="B31" i="26"/>
  <c r="K31" i="26"/>
  <c r="M31" i="26"/>
  <c r="A32" i="26"/>
  <c r="N31" i="26" l="1"/>
  <c r="M32" i="26"/>
  <c r="K32" i="26"/>
  <c r="B32" i="26"/>
  <c r="A33" i="26"/>
  <c r="J32" i="26"/>
  <c r="L32" i="26"/>
  <c r="F32" i="26"/>
  <c r="N32" i="26" l="1"/>
  <c r="L33" i="26"/>
  <c r="K33" i="26"/>
  <c r="M33" i="26"/>
  <c r="A34" i="26"/>
  <c r="B33" i="26"/>
  <c r="J33" i="26"/>
  <c r="F33" i="26"/>
  <c r="N33" i="26" l="1"/>
  <c r="J34" i="26"/>
  <c r="B34" i="26"/>
  <c r="L34" i="26"/>
  <c r="K34" i="26"/>
  <c r="A35" i="26"/>
  <c r="M34" i="26"/>
  <c r="F34" i="26"/>
  <c r="N34" i="26" l="1"/>
  <c r="A36" i="26"/>
  <c r="J35" i="26"/>
  <c r="B35" i="26"/>
  <c r="K35" i="26"/>
  <c r="F35" i="26"/>
  <c r="M35" i="26"/>
  <c r="L35" i="26"/>
  <c r="N35" i="26" l="1"/>
  <c r="J36" i="26"/>
  <c r="K36" i="26"/>
  <c r="A37" i="26"/>
  <c r="B36" i="26"/>
  <c r="F36" i="26"/>
  <c r="M36" i="26"/>
  <c r="L36" i="26"/>
  <c r="N36" i="26" l="1"/>
  <c r="K37" i="26"/>
  <c r="B37" i="26"/>
  <c r="A7" i="23"/>
  <c r="M37" i="26"/>
  <c r="J37" i="26"/>
  <c r="F37" i="26"/>
  <c r="L37" i="26"/>
  <c r="N37" i="26" l="1"/>
  <c r="F38" i="26"/>
  <c r="F39" i="26" s="1"/>
  <c r="J38" i="26"/>
  <c r="J39" i="26" s="1"/>
  <c r="L38" i="26"/>
  <c r="L39" i="26" s="1"/>
  <c r="M38" i="26"/>
  <c r="M39" i="26" s="1"/>
  <c r="A8" i="23"/>
  <c r="M7" i="23"/>
  <c r="B7" i="23"/>
  <c r="K7" i="23"/>
  <c r="F7" i="23"/>
  <c r="J7" i="23"/>
  <c r="A3" i="23"/>
  <c r="L7" i="23"/>
  <c r="K38" i="26"/>
  <c r="K39" i="26" s="1"/>
  <c r="N38" i="26" l="1"/>
  <c r="N39" i="26" s="1"/>
  <c r="N7" i="23"/>
  <c r="M8" i="23"/>
  <c r="L8" i="23"/>
  <c r="J8" i="23"/>
  <c r="F8" i="23"/>
  <c r="A9" i="23"/>
  <c r="K8" i="23"/>
  <c r="B8" i="23"/>
  <c r="B9" i="23" l="1"/>
  <c r="M9" i="23"/>
  <c r="A10" i="23"/>
  <c r="J9" i="23"/>
  <c r="F9" i="23"/>
  <c r="K9" i="23"/>
  <c r="L9" i="23"/>
  <c r="N8" i="23"/>
  <c r="F10" i="23" l="1"/>
  <c r="B10" i="23"/>
  <c r="A11" i="23"/>
  <c r="L10" i="23"/>
  <c r="K10" i="23"/>
  <c r="J10" i="23"/>
  <c r="M10" i="23"/>
  <c r="N9" i="23"/>
  <c r="N10" i="23" l="1"/>
  <c r="M11" i="23"/>
  <c r="A12" i="23"/>
  <c r="L11" i="23"/>
  <c r="F11" i="23"/>
  <c r="J11" i="23"/>
  <c r="B11" i="23"/>
  <c r="K11" i="23"/>
  <c r="N11" i="23" l="1"/>
  <c r="M12" i="23"/>
  <c r="L12" i="23"/>
  <c r="B12" i="23"/>
  <c r="A13" i="23"/>
  <c r="K12" i="23"/>
  <c r="F12" i="23"/>
  <c r="J12" i="23"/>
  <c r="N12" i="23" l="1"/>
  <c r="L13" i="23"/>
  <c r="J13" i="23"/>
  <c r="A14" i="23"/>
  <c r="M13" i="23"/>
  <c r="K13" i="23"/>
  <c r="F13" i="23"/>
  <c r="B13" i="23"/>
  <c r="N13" i="23" l="1"/>
  <c r="L14" i="23"/>
  <c r="A15" i="23"/>
  <c r="K14" i="23"/>
  <c r="J14" i="23"/>
  <c r="B14" i="23"/>
  <c r="M14" i="23"/>
  <c r="F14" i="23"/>
  <c r="N14" i="23" l="1"/>
  <c r="K15" i="23"/>
  <c r="J15" i="23"/>
  <c r="F15" i="23"/>
  <c r="L15" i="23"/>
  <c r="M15" i="23"/>
  <c r="B15" i="23"/>
  <c r="A16" i="23"/>
  <c r="N15" i="23" l="1"/>
  <c r="B16" i="23"/>
  <c r="A17" i="23"/>
  <c r="J16" i="23"/>
  <c r="M16" i="23"/>
  <c r="K16" i="23"/>
  <c r="F16" i="23"/>
  <c r="L16" i="23"/>
  <c r="N16" i="23" l="1"/>
  <c r="M17" i="23"/>
  <c r="K17" i="23"/>
  <c r="J17" i="23"/>
  <c r="B17" i="23"/>
  <c r="L17" i="23"/>
  <c r="A18" i="23"/>
  <c r="F17" i="23"/>
  <c r="N17" i="23" l="1"/>
  <c r="M18" i="23"/>
  <c r="A19" i="23"/>
  <c r="L18" i="23"/>
  <c r="J18" i="23"/>
  <c r="B18" i="23"/>
  <c r="K18" i="23"/>
  <c r="F18" i="23"/>
  <c r="N18" i="23" l="1"/>
  <c r="L19" i="23"/>
  <c r="A20" i="23"/>
  <c r="K19" i="23"/>
  <c r="F19" i="23"/>
  <c r="J19" i="23"/>
  <c r="M19" i="23"/>
  <c r="B19" i="23"/>
  <c r="N19" i="23" l="1"/>
  <c r="K20" i="23"/>
  <c r="J20" i="23"/>
  <c r="F20" i="23"/>
  <c r="A21" i="23"/>
  <c r="L20" i="23"/>
  <c r="B20" i="23"/>
  <c r="M20" i="23"/>
  <c r="N20" i="23" l="1"/>
  <c r="J21" i="23"/>
  <c r="L21" i="23"/>
  <c r="F21" i="23"/>
  <c r="A22" i="23"/>
  <c r="B21" i="23"/>
  <c r="M21" i="23"/>
  <c r="K21" i="23"/>
  <c r="N21" i="23" l="1"/>
  <c r="L22" i="23"/>
  <c r="K22" i="23"/>
  <c r="J22" i="23"/>
  <c r="A23" i="23"/>
  <c r="M22" i="23"/>
  <c r="F22" i="23"/>
  <c r="B22" i="23"/>
  <c r="N22" i="23" l="1"/>
  <c r="M23" i="23"/>
  <c r="J23" i="23"/>
  <c r="F23" i="23"/>
  <c r="K23" i="23"/>
  <c r="B23" i="23"/>
  <c r="A24" i="23"/>
  <c r="L23" i="23"/>
  <c r="N23" i="23" l="1"/>
  <c r="K24" i="23"/>
  <c r="M24" i="23"/>
  <c r="J24" i="23"/>
  <c r="L24" i="23"/>
  <c r="F24" i="23"/>
  <c r="A25" i="23"/>
  <c r="B24" i="23"/>
  <c r="N24" i="23" l="1"/>
  <c r="B25" i="23"/>
  <c r="J25" i="23"/>
  <c r="F25" i="23"/>
  <c r="K25" i="23"/>
  <c r="A26" i="23"/>
  <c r="M25" i="23"/>
  <c r="L25" i="23"/>
  <c r="N25" i="23" l="1"/>
  <c r="L26" i="23"/>
  <c r="K26" i="23"/>
  <c r="F26" i="23"/>
  <c r="M26" i="23"/>
  <c r="J26" i="23"/>
  <c r="B26" i="23"/>
  <c r="A27" i="23"/>
  <c r="N26" i="23" l="1"/>
  <c r="K27" i="23"/>
  <c r="M27" i="23"/>
  <c r="A28" i="23"/>
  <c r="L27" i="23"/>
  <c r="J27" i="23"/>
  <c r="F27" i="23"/>
  <c r="B27" i="23"/>
  <c r="N27" i="23" l="1"/>
  <c r="L28" i="23"/>
  <c r="F28" i="23"/>
  <c r="A29" i="23"/>
  <c r="M28" i="23"/>
  <c r="K28" i="23"/>
  <c r="J28" i="23"/>
  <c r="B28" i="23"/>
  <c r="N28" i="23" l="1"/>
  <c r="B29" i="23"/>
  <c r="M29" i="23"/>
  <c r="F29" i="23"/>
  <c r="L29" i="23"/>
  <c r="K29" i="23"/>
  <c r="J29" i="23"/>
  <c r="A30" i="23"/>
  <c r="N29" i="23" l="1"/>
  <c r="M30" i="23"/>
  <c r="L30" i="23"/>
  <c r="K30" i="23"/>
  <c r="J30" i="23"/>
  <c r="B30" i="23"/>
  <c r="F30" i="23"/>
  <c r="A31" i="23"/>
  <c r="N30" i="23" l="1"/>
  <c r="F31" i="23"/>
  <c r="B31" i="23"/>
  <c r="M31" i="23"/>
  <c r="J31" i="23"/>
  <c r="K31" i="23"/>
  <c r="A32" i="23"/>
  <c r="L31" i="23"/>
  <c r="N31" i="23" l="1"/>
  <c r="F32" i="23"/>
  <c r="K32" i="23"/>
  <c r="B32" i="23"/>
  <c r="J32" i="23"/>
  <c r="M32" i="23"/>
  <c r="L32" i="23"/>
  <c r="A33" i="23"/>
  <c r="N32" i="23" l="1"/>
  <c r="K33" i="23"/>
  <c r="J33" i="23"/>
  <c r="M33" i="23"/>
  <c r="A34" i="23"/>
  <c r="L33" i="23"/>
  <c r="F33" i="23"/>
  <c r="B33" i="23"/>
  <c r="N33" i="23" l="1"/>
  <c r="J34" i="23"/>
  <c r="B34" i="23"/>
  <c r="A35" i="23"/>
  <c r="L34" i="23"/>
  <c r="F34" i="23"/>
  <c r="M34" i="23"/>
  <c r="K34" i="23"/>
  <c r="N34" i="23" l="1"/>
  <c r="F35" i="23"/>
  <c r="J35" i="23"/>
  <c r="L35" i="23"/>
  <c r="B35" i="23"/>
  <c r="A36" i="23"/>
  <c r="K35" i="23"/>
  <c r="M35" i="23"/>
  <c r="N35" i="23" l="1"/>
  <c r="F36" i="23"/>
  <c r="B36" i="23"/>
  <c r="M36" i="23"/>
  <c r="J36" i="23"/>
  <c r="A37" i="23"/>
  <c r="K36" i="23"/>
  <c r="L36" i="23"/>
  <c r="N36" i="23" l="1"/>
  <c r="F37" i="23"/>
  <c r="K37" i="23"/>
  <c r="B37" i="23"/>
  <c r="M37" i="23"/>
  <c r="A7" i="25"/>
  <c r="L37" i="23"/>
  <c r="J37" i="23"/>
  <c r="J38" i="23" l="1"/>
  <c r="J39" i="23" s="1"/>
  <c r="M38" i="23"/>
  <c r="M39" i="23" s="1"/>
  <c r="L38" i="23"/>
  <c r="L39" i="23" s="1"/>
  <c r="N37" i="23"/>
  <c r="M7" i="25"/>
  <c r="L7" i="25"/>
  <c r="A3" i="25"/>
  <c r="A8" i="25"/>
  <c r="B7" i="25"/>
  <c r="K7" i="25"/>
  <c r="F7" i="25"/>
  <c r="J7" i="25"/>
  <c r="K38" i="23"/>
  <c r="K39" i="23" s="1"/>
  <c r="F38" i="23"/>
  <c r="F39" i="23" s="1"/>
  <c r="N7" i="25" l="1"/>
  <c r="N38" i="23"/>
  <c r="N39" i="23" s="1"/>
  <c r="L8" i="25"/>
  <c r="J8" i="25"/>
  <c r="K8" i="25"/>
  <c r="A9" i="25"/>
  <c r="M8" i="25"/>
  <c r="B8" i="25"/>
  <c r="F8" i="25"/>
  <c r="N8" i="25" l="1"/>
  <c r="K9" i="25"/>
  <c r="J9" i="25"/>
  <c r="M9" i="25"/>
  <c r="B9" i="25"/>
  <c r="F9" i="25"/>
  <c r="A10" i="25"/>
  <c r="L9" i="25"/>
  <c r="N9" i="25" l="1"/>
  <c r="K10" i="25"/>
  <c r="J10" i="25"/>
  <c r="B10" i="25"/>
  <c r="A11" i="25"/>
  <c r="M10" i="25"/>
  <c r="F10" i="25"/>
  <c r="L10" i="25"/>
  <c r="N10" i="25" l="1"/>
  <c r="K11" i="25"/>
  <c r="J11" i="25"/>
  <c r="A12" i="25"/>
  <c r="M11" i="25"/>
  <c r="L11" i="25"/>
  <c r="F11" i="25"/>
  <c r="B11" i="25"/>
  <c r="N11" i="25" l="1"/>
  <c r="L12" i="25"/>
  <c r="K12" i="25"/>
  <c r="J12" i="25"/>
  <c r="A13" i="25"/>
  <c r="F12" i="25"/>
  <c r="B12" i="25"/>
  <c r="M12" i="25"/>
  <c r="N12" i="25" l="1"/>
  <c r="M13" i="25"/>
  <c r="K13" i="25"/>
  <c r="F13" i="25"/>
  <c r="B13" i="25"/>
  <c r="L13" i="25"/>
  <c r="A14" i="25"/>
  <c r="J13" i="25"/>
  <c r="N13" i="25" l="1"/>
  <c r="F14" i="25"/>
  <c r="B14" i="25"/>
  <c r="J14" i="25"/>
  <c r="A15" i="25"/>
  <c r="L14" i="25"/>
  <c r="K14" i="25"/>
  <c r="M14" i="25"/>
  <c r="N14" i="25" l="1"/>
  <c r="K15" i="25"/>
  <c r="J15" i="25"/>
  <c r="F15" i="25"/>
  <c r="L15" i="25"/>
  <c r="A16" i="25"/>
  <c r="B15" i="25"/>
  <c r="M15" i="25"/>
  <c r="N15" i="25" l="1"/>
  <c r="L16" i="25"/>
  <c r="K16" i="25"/>
  <c r="M16" i="25"/>
  <c r="J16" i="25"/>
  <c r="F16" i="25"/>
  <c r="A17" i="25"/>
  <c r="B16" i="25"/>
  <c r="N16" i="25" l="1"/>
  <c r="A18" i="25"/>
  <c r="B17" i="25"/>
  <c r="F17" i="25"/>
  <c r="L17" i="25"/>
  <c r="J17" i="25"/>
  <c r="M17" i="25"/>
  <c r="K17" i="25"/>
  <c r="N17" i="25" l="1"/>
  <c r="M18" i="25"/>
  <c r="J18" i="25"/>
  <c r="K18" i="25"/>
  <c r="F18" i="25"/>
  <c r="B18" i="25"/>
  <c r="L18" i="25"/>
  <c r="A19" i="25"/>
  <c r="N18" i="25" l="1"/>
  <c r="J19" i="25"/>
  <c r="L19" i="25"/>
  <c r="A20" i="25"/>
  <c r="B19" i="25"/>
  <c r="K19" i="25"/>
  <c r="M19" i="25"/>
  <c r="F19" i="25"/>
  <c r="N19" i="25" l="1"/>
  <c r="L20" i="25"/>
  <c r="F20" i="25"/>
  <c r="B20" i="25"/>
  <c r="A21" i="25"/>
  <c r="M20" i="25"/>
  <c r="J20" i="25"/>
  <c r="K20" i="25"/>
  <c r="N20" i="25" l="1"/>
  <c r="F21" i="25"/>
  <c r="K21" i="25"/>
  <c r="M21" i="25"/>
  <c r="B21" i="25"/>
  <c r="A22" i="25"/>
  <c r="L21" i="25"/>
  <c r="J21" i="25"/>
  <c r="N21" i="25" l="1"/>
  <c r="L22" i="25"/>
  <c r="K22" i="25"/>
  <c r="F22" i="25"/>
  <c r="B22" i="25"/>
  <c r="J22" i="25"/>
  <c r="A23" i="25"/>
  <c r="M22" i="25"/>
  <c r="N22" i="25" l="1"/>
  <c r="J23" i="25"/>
  <c r="A24" i="25"/>
  <c r="M23" i="25"/>
  <c r="B23" i="25"/>
  <c r="L23" i="25"/>
  <c r="F23" i="25"/>
  <c r="K23" i="25"/>
  <c r="N23" i="25" l="1"/>
  <c r="B24" i="25"/>
  <c r="J24" i="25"/>
  <c r="A25" i="25"/>
  <c r="M24" i="25"/>
  <c r="L24" i="25"/>
  <c r="K24" i="25"/>
  <c r="F24" i="25"/>
  <c r="N24" i="25" l="1"/>
  <c r="M25" i="25"/>
  <c r="A26" i="25"/>
  <c r="B25" i="25"/>
  <c r="K25" i="25"/>
  <c r="F25" i="25"/>
  <c r="L25" i="25"/>
  <c r="J25" i="25"/>
  <c r="N25" i="25" l="1"/>
  <c r="L26" i="25"/>
  <c r="K26" i="25"/>
  <c r="F26" i="25"/>
  <c r="B26" i="25"/>
  <c r="A27" i="25"/>
  <c r="M26" i="25"/>
  <c r="J26" i="25"/>
  <c r="N26" i="25" l="1"/>
  <c r="L27" i="25"/>
  <c r="J27" i="25"/>
  <c r="K27" i="25"/>
  <c r="F27" i="25"/>
  <c r="B27" i="25"/>
  <c r="M27" i="25"/>
  <c r="A28" i="25"/>
  <c r="N27" i="25" l="1"/>
  <c r="M28" i="25"/>
  <c r="L28" i="25"/>
  <c r="J28" i="25"/>
  <c r="A29" i="25"/>
  <c r="B28" i="25"/>
  <c r="F28" i="25"/>
  <c r="K28" i="25"/>
  <c r="N28" i="25" l="1"/>
  <c r="B29" i="25"/>
  <c r="M29" i="25"/>
  <c r="K29" i="25"/>
  <c r="L29" i="25"/>
  <c r="J29" i="25"/>
  <c r="A30" i="25"/>
  <c r="F29" i="25"/>
  <c r="N29" i="25" l="1"/>
  <c r="J30" i="25"/>
  <c r="K30" i="25"/>
  <c r="F30" i="25"/>
  <c r="B30" i="25"/>
  <c r="M30" i="25"/>
  <c r="L30" i="25"/>
  <c r="A31" i="25"/>
  <c r="N30" i="25" l="1"/>
  <c r="A32" i="25"/>
  <c r="M31" i="25"/>
  <c r="B31" i="25"/>
  <c r="F31" i="25"/>
  <c r="L31" i="25"/>
  <c r="J31" i="25"/>
  <c r="K31" i="25"/>
  <c r="N31" i="25" l="1"/>
  <c r="M32" i="25"/>
  <c r="F32" i="25"/>
  <c r="B32" i="25"/>
  <c r="L32" i="25"/>
  <c r="J32" i="25"/>
  <c r="K32" i="25"/>
  <c r="A33" i="25"/>
  <c r="N32" i="25" l="1"/>
  <c r="F33" i="25"/>
  <c r="B33" i="25"/>
  <c r="L33" i="25"/>
  <c r="J33" i="25"/>
  <c r="A34" i="25"/>
  <c r="M33" i="25"/>
  <c r="K33" i="25"/>
  <c r="N33" i="25" l="1"/>
  <c r="K34" i="25"/>
  <c r="J34" i="25"/>
  <c r="B34" i="25"/>
  <c r="M34" i="25"/>
  <c r="A35" i="25"/>
  <c r="L34" i="25"/>
  <c r="F34" i="25"/>
  <c r="N34" i="25" l="1"/>
  <c r="F35" i="25"/>
  <c r="J35" i="25"/>
  <c r="L35" i="25"/>
  <c r="K35" i="25"/>
  <c r="M35" i="25"/>
  <c r="A36" i="25"/>
  <c r="B35" i="25"/>
  <c r="N35" i="25" l="1"/>
  <c r="K36" i="25"/>
  <c r="M36" i="25"/>
  <c r="J36" i="25"/>
  <c r="F36" i="25"/>
  <c r="B36" i="25"/>
  <c r="A7" i="24"/>
  <c r="F7" i="24" s="1"/>
  <c r="L36" i="25"/>
  <c r="L37" i="25" l="1"/>
  <c r="L38" i="25" s="1"/>
  <c r="J7" i="24"/>
  <c r="A8" i="24"/>
  <c r="B7" i="24"/>
  <c r="L7" i="24"/>
  <c r="A3" i="24"/>
  <c r="K7" i="24"/>
  <c r="M7" i="24"/>
  <c r="N36" i="25"/>
  <c r="M37" i="25"/>
  <c r="M38" i="25" s="1"/>
  <c r="F37" i="25"/>
  <c r="F38" i="25" s="1"/>
  <c r="J37" i="25"/>
  <c r="J38" i="25" s="1"/>
  <c r="K37" i="25"/>
  <c r="K38" i="25" s="1"/>
  <c r="N7" i="24" l="1"/>
  <c r="M8" i="24"/>
  <c r="J8" i="24"/>
  <c r="B8" i="24"/>
  <c r="L8" i="24"/>
  <c r="A9" i="24"/>
  <c r="F8" i="24"/>
  <c r="K8" i="24"/>
  <c r="N37" i="25"/>
  <c r="N38" i="25" s="1"/>
  <c r="N8" i="24" l="1"/>
  <c r="K9" i="24"/>
  <c r="J9" i="24"/>
  <c r="A10" i="24"/>
  <c r="L9" i="24"/>
  <c r="M9" i="24"/>
  <c r="B9" i="24"/>
  <c r="F9" i="24"/>
  <c r="N9" i="24" l="1"/>
  <c r="L10" i="24"/>
  <c r="K10" i="24"/>
  <c r="J10" i="24"/>
  <c r="B10" i="24"/>
  <c r="F10" i="24"/>
  <c r="A11" i="24"/>
  <c r="M10" i="24"/>
  <c r="N10" i="24" l="1"/>
  <c r="A12" i="24"/>
  <c r="F11" i="24"/>
  <c r="B11" i="24"/>
  <c r="K11" i="24"/>
  <c r="J11" i="24"/>
  <c r="M11" i="24"/>
  <c r="L11" i="24"/>
  <c r="A13" i="24" l="1"/>
  <c r="B12" i="24"/>
  <c r="M12" i="24"/>
  <c r="F12" i="24"/>
  <c r="L12" i="24"/>
  <c r="J12" i="24"/>
  <c r="K12" i="24"/>
  <c r="N11" i="24"/>
  <c r="N12" i="24" l="1"/>
  <c r="A14" i="24"/>
  <c r="B13" i="24"/>
  <c r="L13" i="24"/>
  <c r="J13" i="24"/>
  <c r="F13" i="24"/>
  <c r="M13" i="24"/>
  <c r="K13" i="24"/>
  <c r="N13" i="24" l="1"/>
  <c r="B14" i="24"/>
  <c r="K14" i="24"/>
  <c r="J14" i="24"/>
  <c r="F14" i="24"/>
  <c r="A15" i="24"/>
  <c r="M14" i="24"/>
  <c r="L14" i="24"/>
  <c r="N14" i="24" l="1"/>
  <c r="F15" i="24"/>
  <c r="M15" i="24"/>
  <c r="L15" i="24"/>
  <c r="K15" i="24"/>
  <c r="J15" i="24"/>
  <c r="A16" i="24"/>
  <c r="B15" i="24"/>
  <c r="N15" i="24" l="1"/>
  <c r="F16" i="24"/>
  <c r="B16" i="24"/>
  <c r="A17" i="24"/>
  <c r="K16" i="24"/>
  <c r="J16" i="24"/>
  <c r="M16" i="24"/>
  <c r="L16" i="24"/>
  <c r="N16" i="24" l="1"/>
  <c r="M17" i="24"/>
  <c r="L17" i="24"/>
  <c r="F17" i="24"/>
  <c r="A18" i="24"/>
  <c r="B17" i="24"/>
  <c r="K17" i="24"/>
  <c r="J17" i="24"/>
  <c r="N17" i="24" l="1"/>
  <c r="B18" i="24"/>
  <c r="M18" i="24"/>
  <c r="J18" i="24"/>
  <c r="L18" i="24"/>
  <c r="K18" i="24"/>
  <c r="A19" i="24"/>
  <c r="F18" i="24"/>
  <c r="N18" i="24" l="1"/>
  <c r="A20" i="24"/>
  <c r="B19" i="24"/>
  <c r="M19" i="24"/>
  <c r="L19" i="24"/>
  <c r="K19" i="24"/>
  <c r="J19" i="24"/>
  <c r="F19" i="24"/>
  <c r="N19" i="24" l="1"/>
  <c r="L20" i="24"/>
  <c r="K20" i="24"/>
  <c r="M20" i="24"/>
  <c r="F20" i="24"/>
  <c r="A21" i="24"/>
  <c r="B20" i="24"/>
  <c r="J20" i="24"/>
  <c r="N20" i="24" l="1"/>
  <c r="J21" i="24"/>
  <c r="F21" i="24"/>
  <c r="L21" i="24"/>
  <c r="K21" i="24"/>
  <c r="A22" i="24"/>
  <c r="B21" i="24"/>
  <c r="M21" i="24"/>
  <c r="N21" i="24" l="1"/>
  <c r="F22" i="24"/>
  <c r="B22" i="24"/>
  <c r="L22" i="24"/>
  <c r="K22" i="24"/>
  <c r="J22" i="24"/>
  <c r="A23" i="24"/>
  <c r="M22" i="24"/>
  <c r="N22" i="24" l="1"/>
  <c r="K23" i="24"/>
  <c r="L23" i="24"/>
  <c r="A24" i="24"/>
  <c r="M23" i="24"/>
  <c r="J23" i="24"/>
  <c r="F23" i="24"/>
  <c r="B23" i="24"/>
  <c r="N23" i="24" l="1"/>
  <c r="M24" i="24"/>
  <c r="L24" i="24"/>
  <c r="J24" i="24"/>
  <c r="K24" i="24"/>
  <c r="F24" i="24"/>
  <c r="A25" i="24"/>
  <c r="B24" i="24"/>
  <c r="N24" i="24" l="1"/>
  <c r="K25" i="24"/>
  <c r="L25" i="24"/>
  <c r="B25" i="24"/>
  <c r="J25" i="24"/>
  <c r="F25" i="24"/>
  <c r="A26" i="24"/>
  <c r="M25" i="24"/>
  <c r="N25" i="24" l="1"/>
  <c r="M26" i="24"/>
  <c r="L26" i="24"/>
  <c r="A27" i="24"/>
  <c r="B26" i="24"/>
  <c r="F26" i="24"/>
  <c r="K26" i="24"/>
  <c r="J26" i="24"/>
  <c r="N26" i="24" l="1"/>
  <c r="A28" i="24"/>
  <c r="B27" i="24"/>
  <c r="M27" i="24"/>
  <c r="K27" i="24"/>
  <c r="F27" i="24"/>
  <c r="L27" i="24"/>
  <c r="J27" i="24"/>
  <c r="N27" i="24" l="1"/>
  <c r="F28" i="24"/>
  <c r="M28" i="24"/>
  <c r="K28" i="24"/>
  <c r="L28" i="24"/>
  <c r="J28" i="24"/>
  <c r="A29" i="24"/>
  <c r="B28" i="24"/>
  <c r="N28" i="24" l="1"/>
  <c r="F29" i="24"/>
  <c r="A30" i="24"/>
  <c r="K29" i="24"/>
  <c r="J29" i="24"/>
  <c r="M29" i="24"/>
  <c r="B29" i="24"/>
  <c r="L29" i="24"/>
  <c r="N29" i="24" l="1"/>
  <c r="M30" i="24"/>
  <c r="L30" i="24"/>
  <c r="F30" i="24"/>
  <c r="K30" i="24"/>
  <c r="J30" i="24"/>
  <c r="B30" i="24"/>
  <c r="A31" i="24"/>
  <c r="N30" i="24" l="1"/>
  <c r="F31" i="24"/>
  <c r="L31" i="24"/>
  <c r="J31" i="24"/>
  <c r="K31" i="24"/>
  <c r="B31" i="24"/>
  <c r="M31" i="24"/>
  <c r="A32" i="24"/>
  <c r="N31" i="24" l="1"/>
  <c r="J32" i="24"/>
  <c r="F32" i="24"/>
  <c r="B32" i="24"/>
  <c r="M32" i="24"/>
  <c r="L32" i="24"/>
  <c r="A33" i="24"/>
  <c r="K32" i="24"/>
  <c r="N32" i="24" l="1"/>
  <c r="L33" i="24"/>
  <c r="B33" i="24"/>
  <c r="F33" i="24"/>
  <c r="K33" i="24"/>
  <c r="M33" i="24"/>
  <c r="J33" i="24"/>
  <c r="A34" i="24"/>
  <c r="N33" i="24" l="1"/>
  <c r="L34" i="24"/>
  <c r="K34" i="24"/>
  <c r="J34" i="24"/>
  <c r="F34" i="24"/>
  <c r="A35" i="24"/>
  <c r="M34" i="24"/>
  <c r="B34" i="24"/>
  <c r="N34" i="24" l="1"/>
  <c r="L35" i="24"/>
  <c r="K35" i="24"/>
  <c r="B35" i="24"/>
  <c r="M35" i="24"/>
  <c r="J35" i="24"/>
  <c r="A36" i="24"/>
  <c r="F35" i="24"/>
  <c r="N35" i="24" l="1"/>
  <c r="A37" i="24"/>
  <c r="J36" i="24"/>
  <c r="B36" i="24"/>
  <c r="K36" i="24"/>
  <c r="F36" i="24"/>
  <c r="M36" i="24"/>
  <c r="L36" i="24"/>
  <c r="N36" i="24" l="1"/>
  <c r="A7" i="28"/>
  <c r="K37" i="24"/>
  <c r="J37" i="24"/>
  <c r="B37" i="24"/>
  <c r="F37" i="24"/>
  <c r="L37" i="24"/>
  <c r="M37" i="24"/>
  <c r="M38" i="24" l="1"/>
  <c r="M39" i="24" s="1"/>
  <c r="L38" i="24"/>
  <c r="L39" i="24" s="1"/>
  <c r="F38" i="24"/>
  <c r="F39" i="24" s="1"/>
  <c r="K38" i="24"/>
  <c r="K39" i="24" s="1"/>
  <c r="N37" i="24"/>
  <c r="J38" i="24"/>
  <c r="J39" i="24" s="1"/>
  <c r="M7" i="28"/>
  <c r="B7" i="28"/>
  <c r="A8" i="28"/>
  <c r="K7" i="28"/>
  <c r="F7" i="28"/>
  <c r="J7" i="28"/>
  <c r="L7" i="28"/>
  <c r="A3" i="28"/>
  <c r="A9" i="28" l="1"/>
  <c r="M8" i="28"/>
  <c r="K8" i="28"/>
  <c r="J8" i="28"/>
  <c r="L8" i="28"/>
  <c r="F8" i="28"/>
  <c r="B8" i="28"/>
  <c r="N7" i="28"/>
  <c r="N38" i="24"/>
  <c r="N39" i="24" s="1"/>
  <c r="K9" i="28" l="1"/>
  <c r="J9" i="28"/>
  <c r="A10" i="28"/>
  <c r="B9" i="28"/>
  <c r="F9" i="28"/>
  <c r="M9" i="28"/>
  <c r="L9" i="28"/>
  <c r="N8" i="28"/>
  <c r="N9" i="28" l="1"/>
  <c r="L10" i="28"/>
  <c r="K10" i="28"/>
  <c r="F10" i="28"/>
  <c r="J10" i="28"/>
  <c r="M10" i="28"/>
  <c r="A11" i="28"/>
  <c r="B10" i="28"/>
  <c r="N10" i="28" l="1"/>
  <c r="L11" i="28"/>
  <c r="J11" i="28"/>
  <c r="A12" i="28"/>
  <c r="F11" i="28"/>
  <c r="B11" i="28"/>
  <c r="M11" i="28"/>
  <c r="K11" i="28"/>
  <c r="B12" i="28" l="1"/>
  <c r="L12" i="28"/>
  <c r="F12" i="28"/>
  <c r="A13" i="28"/>
  <c r="M12" i="28"/>
  <c r="J12" i="28"/>
  <c r="K12" i="28"/>
  <c r="N11" i="28"/>
  <c r="N12" i="28" l="1"/>
  <c r="F13" i="28"/>
  <c r="B13" i="28"/>
  <c r="K13" i="28"/>
  <c r="J13" i="28"/>
  <c r="A14" i="28"/>
  <c r="M13" i="28"/>
  <c r="L13" i="28"/>
  <c r="N13" i="28" l="1"/>
  <c r="A15" i="28"/>
  <c r="F14" i="28"/>
  <c r="L14" i="28"/>
  <c r="B14" i="28"/>
  <c r="M14" i="28"/>
  <c r="K14" i="28"/>
  <c r="J14" i="28"/>
  <c r="N14" i="28" l="1"/>
  <c r="M15" i="28"/>
  <c r="B15" i="28"/>
  <c r="J15" i="28"/>
  <c r="L15" i="28"/>
  <c r="A16" i="28"/>
  <c r="K15" i="28"/>
  <c r="F15" i="28"/>
  <c r="N15" i="28" l="1"/>
  <c r="J16" i="28"/>
  <c r="K16" i="28"/>
  <c r="A17" i="28"/>
  <c r="F16" i="28"/>
  <c r="M16" i="28"/>
  <c r="B16" i="28"/>
  <c r="L16" i="28"/>
  <c r="N16" i="28" l="1"/>
  <c r="J17" i="28"/>
  <c r="A18" i="28"/>
  <c r="L17" i="28"/>
  <c r="K17" i="28"/>
  <c r="M17" i="28"/>
  <c r="F17" i="28"/>
  <c r="B17" i="28"/>
  <c r="N17" i="28" l="1"/>
  <c r="A19" i="28"/>
  <c r="B18" i="28"/>
  <c r="L18" i="28"/>
  <c r="M18" i="28"/>
  <c r="F18" i="28"/>
  <c r="K18" i="28"/>
  <c r="J18" i="28"/>
  <c r="N18" i="28" l="1"/>
  <c r="A20" i="28"/>
  <c r="M19" i="28"/>
  <c r="K19" i="28"/>
  <c r="J19" i="28"/>
  <c r="F19" i="28"/>
  <c r="L19" i="28"/>
  <c r="B19" i="28"/>
  <c r="N19" i="28" l="1"/>
  <c r="L20" i="28"/>
  <c r="J20" i="28"/>
  <c r="B20" i="28"/>
  <c r="K20" i="28"/>
  <c r="M20" i="28"/>
  <c r="A21" i="28"/>
  <c r="F20" i="28"/>
  <c r="N20" i="28" l="1"/>
  <c r="J21" i="28"/>
  <c r="F21" i="28"/>
  <c r="A22" i="28"/>
  <c r="M21" i="28"/>
  <c r="L21" i="28"/>
  <c r="B21" i="28"/>
  <c r="K21" i="28"/>
  <c r="N21" i="28" l="1"/>
  <c r="L22" i="28"/>
  <c r="K22" i="28"/>
  <c r="J22" i="28"/>
  <c r="M22" i="28"/>
  <c r="A23" i="28"/>
  <c r="F22" i="28"/>
  <c r="B22" i="28"/>
  <c r="N22" i="28" l="1"/>
  <c r="B23" i="28"/>
  <c r="F23" i="28"/>
  <c r="M23" i="28"/>
  <c r="L23" i="28"/>
  <c r="A24" i="28"/>
  <c r="K23" i="28"/>
  <c r="J23" i="28"/>
  <c r="N23" i="28" l="1"/>
  <c r="K24" i="28"/>
  <c r="J24" i="28"/>
  <c r="F24" i="28"/>
  <c r="A25" i="28"/>
  <c r="B24" i="28"/>
  <c r="L24" i="28"/>
  <c r="M24" i="28"/>
  <c r="N24" i="28" l="1"/>
  <c r="F25" i="28"/>
  <c r="A26" i="28"/>
  <c r="M25" i="28"/>
  <c r="B25" i="28"/>
  <c r="L25" i="28"/>
  <c r="J25" i="28"/>
  <c r="K25" i="28"/>
  <c r="N25" i="28" l="1"/>
  <c r="J26" i="28"/>
  <c r="F26" i="28"/>
  <c r="L26" i="28"/>
  <c r="K26" i="28"/>
  <c r="B26" i="28"/>
  <c r="A27" i="28"/>
  <c r="M26" i="28"/>
  <c r="N26" i="28" l="1"/>
  <c r="A28" i="28"/>
  <c r="M27" i="28"/>
  <c r="L27" i="28"/>
  <c r="F27" i="28"/>
  <c r="B27" i="28"/>
  <c r="K27" i="28"/>
  <c r="J27" i="28"/>
  <c r="N27" i="28" l="1"/>
  <c r="L28" i="28"/>
  <c r="A29" i="28"/>
  <c r="J28" i="28"/>
  <c r="F28" i="28"/>
  <c r="B28" i="28"/>
  <c r="K28" i="28"/>
  <c r="M28" i="28"/>
  <c r="N28" i="28" l="1"/>
  <c r="B29" i="28"/>
  <c r="L29" i="28"/>
  <c r="K29" i="28"/>
  <c r="F29" i="28"/>
  <c r="A30" i="28"/>
  <c r="M29" i="28"/>
  <c r="J29" i="28"/>
  <c r="N29" i="28" l="1"/>
  <c r="K30" i="28"/>
  <c r="L30" i="28"/>
  <c r="J30" i="28"/>
  <c r="A31" i="28"/>
  <c r="F30" i="28"/>
  <c r="M30" i="28"/>
  <c r="B30" i="28"/>
  <c r="N30" i="28" l="1"/>
  <c r="J31" i="28"/>
  <c r="F31" i="28"/>
  <c r="A32" i="28"/>
  <c r="K31" i="28"/>
  <c r="B31" i="28"/>
  <c r="M31" i="28"/>
  <c r="L31" i="28"/>
  <c r="N31" i="28" l="1"/>
  <c r="J32" i="28"/>
  <c r="F32" i="28"/>
  <c r="M32" i="28"/>
  <c r="K32" i="28"/>
  <c r="L32" i="28"/>
  <c r="B32" i="28"/>
  <c r="A33" i="28"/>
  <c r="N32" i="28" l="1"/>
  <c r="K33" i="28"/>
  <c r="J33" i="28"/>
  <c r="B33" i="28"/>
  <c r="F33" i="28"/>
  <c r="A34" i="28"/>
  <c r="L33" i="28"/>
  <c r="M33" i="28"/>
  <c r="N33" i="28" l="1"/>
  <c r="L34" i="28"/>
  <c r="J34" i="28"/>
  <c r="B34" i="28"/>
  <c r="A35" i="28"/>
  <c r="M34" i="28"/>
  <c r="K34" i="28"/>
  <c r="F34" i="28"/>
  <c r="N34" i="28" l="1"/>
  <c r="J35" i="28"/>
  <c r="B35" i="28"/>
  <c r="M35" i="28"/>
  <c r="K35" i="28"/>
  <c r="L35" i="28"/>
  <c r="F35" i="28"/>
  <c r="A36" i="28"/>
  <c r="N35" i="28" l="1"/>
  <c r="M36" i="28"/>
  <c r="A7" i="29"/>
  <c r="L36" i="28"/>
  <c r="B36" i="28"/>
  <c r="K36" i="28"/>
  <c r="F36" i="28"/>
  <c r="J36" i="28"/>
  <c r="K37" i="28" l="1"/>
  <c r="K38" i="28" s="1"/>
  <c r="L37" i="28"/>
  <c r="L38" i="28" s="1"/>
  <c r="F37" i="28"/>
  <c r="F38" i="28" s="1"/>
  <c r="N36" i="28"/>
  <c r="J37" i="28"/>
  <c r="J38" i="28" s="1"/>
  <c r="F7" i="29"/>
  <c r="A3" i="29"/>
  <c r="B7" i="29"/>
  <c r="J7" i="29"/>
  <c r="A8" i="29"/>
  <c r="K7" i="29"/>
  <c r="M7" i="29"/>
  <c r="L7" i="29"/>
  <c r="M37" i="28"/>
  <c r="M38" i="28" s="1"/>
  <c r="L8" i="29" l="1"/>
  <c r="K8" i="29"/>
  <c r="M8" i="29"/>
  <c r="J8" i="29"/>
  <c r="F8" i="29"/>
  <c r="A9" i="29"/>
  <c r="B8" i="29"/>
  <c r="N37" i="28"/>
  <c r="N38" i="28" s="1"/>
  <c r="N7" i="29"/>
  <c r="N8" i="29" l="1"/>
  <c r="A10" i="29"/>
  <c r="M9" i="29"/>
  <c r="L9" i="29"/>
  <c r="K9" i="29"/>
  <c r="F9" i="29"/>
  <c r="J9" i="29"/>
  <c r="B9" i="29"/>
  <c r="F10" i="29" l="1"/>
  <c r="M10" i="29"/>
  <c r="L10" i="29"/>
  <c r="J10" i="29"/>
  <c r="K10" i="29"/>
  <c r="B10" i="29"/>
  <c r="A11" i="29"/>
  <c r="N9" i="29"/>
  <c r="F11" i="29" l="1"/>
  <c r="A12" i="29"/>
  <c r="B11" i="29"/>
  <c r="J11" i="29"/>
  <c r="M11" i="29"/>
  <c r="L11" i="29"/>
  <c r="K11" i="29"/>
  <c r="N10" i="29"/>
  <c r="A13" i="29" l="1"/>
  <c r="J12" i="29"/>
  <c r="F12" i="29"/>
  <c r="B12" i="29"/>
  <c r="M12" i="29"/>
  <c r="L12" i="29"/>
  <c r="K12" i="29"/>
  <c r="N11" i="29"/>
  <c r="N12" i="29" l="1"/>
  <c r="A14" i="29"/>
  <c r="B13" i="29"/>
  <c r="M13" i="29"/>
  <c r="J13" i="29"/>
  <c r="F13" i="29"/>
  <c r="L13" i="29"/>
  <c r="K13" i="29"/>
  <c r="N13" i="29" l="1"/>
  <c r="F14" i="29"/>
  <c r="M14" i="29"/>
  <c r="K14" i="29"/>
  <c r="L14" i="29"/>
  <c r="A15" i="29"/>
  <c r="J14" i="29"/>
  <c r="B14" i="29"/>
  <c r="N14" i="29" l="1"/>
  <c r="B15" i="29"/>
  <c r="M15" i="29"/>
  <c r="J15" i="29"/>
  <c r="L15" i="29"/>
  <c r="F15" i="29"/>
  <c r="K15" i="29"/>
  <c r="A16" i="29"/>
  <c r="N15" i="29" l="1"/>
  <c r="L16" i="29"/>
  <c r="K16" i="29"/>
  <c r="B16" i="29"/>
  <c r="J16" i="29"/>
  <c r="F16" i="29"/>
  <c r="M16" i="29"/>
  <c r="A17" i="29"/>
  <c r="N16" i="29" l="1"/>
  <c r="A18" i="29"/>
  <c r="M17" i="29"/>
  <c r="J17" i="29"/>
  <c r="L17" i="29"/>
  <c r="K17" i="29"/>
  <c r="F17" i="29"/>
  <c r="B17" i="29"/>
  <c r="N17" i="29" l="1"/>
  <c r="K18" i="29"/>
  <c r="F18" i="29"/>
  <c r="B18" i="29"/>
  <c r="M18" i="29"/>
  <c r="L18" i="29"/>
  <c r="A19" i="29"/>
  <c r="J18" i="29"/>
  <c r="N18" i="29" l="1"/>
  <c r="A20" i="29"/>
  <c r="J19" i="29"/>
  <c r="F19" i="29"/>
  <c r="M19" i="29"/>
  <c r="B19" i="29"/>
  <c r="L19" i="29"/>
  <c r="K19" i="29"/>
  <c r="N19" i="29" l="1"/>
  <c r="M20" i="29"/>
  <c r="L20" i="29"/>
  <c r="K20" i="29"/>
  <c r="A21" i="29"/>
  <c r="J20" i="29"/>
  <c r="F20" i="29"/>
  <c r="B20" i="29"/>
  <c r="N20" i="29" l="1"/>
  <c r="M21" i="29"/>
  <c r="L21" i="29"/>
  <c r="F21" i="29"/>
  <c r="J21" i="29"/>
  <c r="K21" i="29"/>
  <c r="B21" i="29"/>
  <c r="A22" i="29"/>
  <c r="N21" i="29" l="1"/>
  <c r="J22" i="29"/>
  <c r="B22" i="29"/>
  <c r="L22" i="29"/>
  <c r="A23" i="29"/>
  <c r="M22" i="29"/>
  <c r="K22" i="29"/>
  <c r="F22" i="29"/>
  <c r="N22" i="29" l="1"/>
  <c r="M23" i="29"/>
  <c r="A24" i="29"/>
  <c r="L23" i="29"/>
  <c r="K23" i="29"/>
  <c r="J23" i="29"/>
  <c r="B23" i="29"/>
  <c r="F23" i="29"/>
  <c r="N23" i="29" l="1"/>
  <c r="F24" i="29"/>
  <c r="B24" i="29"/>
  <c r="M24" i="29"/>
  <c r="L24" i="29"/>
  <c r="A25" i="29"/>
  <c r="K24" i="29"/>
  <c r="J24" i="29"/>
  <c r="N24" i="29" l="1"/>
  <c r="M25" i="29"/>
  <c r="L25" i="29"/>
  <c r="K25" i="29"/>
  <c r="A26" i="29"/>
  <c r="J25" i="29"/>
  <c r="B25" i="29"/>
  <c r="F25" i="29"/>
  <c r="N25" i="29" l="1"/>
  <c r="A27" i="29"/>
  <c r="J26" i="29"/>
  <c r="M26" i="29"/>
  <c r="L26" i="29"/>
  <c r="K26" i="29"/>
  <c r="F26" i="29"/>
  <c r="B26" i="29"/>
  <c r="N26" i="29" l="1"/>
  <c r="L27" i="29"/>
  <c r="M27" i="29"/>
  <c r="F27" i="29"/>
  <c r="K27" i="29"/>
  <c r="J27" i="29"/>
  <c r="A28" i="29"/>
  <c r="B27" i="29"/>
  <c r="N27" i="29" l="1"/>
  <c r="J28" i="29"/>
  <c r="A29" i="29"/>
  <c r="B28" i="29"/>
  <c r="M28" i="29"/>
  <c r="L28" i="29"/>
  <c r="F28" i="29"/>
  <c r="K28" i="29"/>
  <c r="N28" i="29" l="1"/>
  <c r="L29" i="29"/>
  <c r="J29" i="29"/>
  <c r="A30" i="29"/>
  <c r="F29" i="29"/>
  <c r="B29" i="29"/>
  <c r="M29" i="29"/>
  <c r="K29" i="29"/>
  <c r="N29" i="29" l="1"/>
  <c r="J30" i="29"/>
  <c r="B30" i="29"/>
  <c r="M30" i="29"/>
  <c r="L30" i="29"/>
  <c r="K30" i="29"/>
  <c r="F30" i="29"/>
  <c r="A31" i="29"/>
  <c r="N30" i="29" l="1"/>
  <c r="A32" i="29"/>
  <c r="K31" i="29"/>
  <c r="F31" i="29"/>
  <c r="J31" i="29"/>
  <c r="B31" i="29"/>
  <c r="L31" i="29"/>
  <c r="M31" i="29"/>
  <c r="N31" i="29" l="1"/>
  <c r="B32" i="29"/>
  <c r="L32" i="29"/>
  <c r="A33" i="29"/>
  <c r="K32" i="29"/>
  <c r="J32" i="29"/>
  <c r="F32" i="29"/>
  <c r="M32" i="29"/>
  <c r="N32" i="29" l="1"/>
  <c r="B33" i="29"/>
  <c r="J33" i="29"/>
  <c r="L33" i="29"/>
  <c r="K33" i="29"/>
  <c r="A34" i="29"/>
  <c r="F33" i="29"/>
  <c r="M33" i="29"/>
  <c r="N33" i="29" l="1"/>
  <c r="B34" i="29"/>
  <c r="J34" i="29"/>
  <c r="M34" i="29"/>
  <c r="L34" i="29"/>
  <c r="K34" i="29"/>
  <c r="F34" i="29"/>
  <c r="A35" i="29"/>
  <c r="N34" i="29" l="1"/>
  <c r="B35" i="29"/>
  <c r="L35" i="29"/>
  <c r="A36" i="29"/>
  <c r="K35" i="29"/>
  <c r="J35" i="29"/>
  <c r="F35" i="29"/>
  <c r="M35" i="29"/>
  <c r="N35" i="29" l="1"/>
  <c r="F36" i="29"/>
  <c r="B36" i="29"/>
  <c r="M36" i="29"/>
  <c r="A37" i="29"/>
  <c r="L36" i="29"/>
  <c r="J36" i="29"/>
  <c r="K36" i="29"/>
  <c r="N36" i="29" l="1"/>
  <c r="K37" i="29"/>
  <c r="L37" i="29"/>
  <c r="F37" i="29"/>
  <c r="M37" i="29"/>
  <c r="B37" i="29"/>
  <c r="J37" i="29"/>
  <c r="M38" i="29" l="1"/>
  <c r="M39" i="29" s="1"/>
  <c r="L38" i="29"/>
  <c r="L39" i="29" s="1"/>
  <c r="J38" i="29"/>
  <c r="J39" i="29" s="1"/>
  <c r="F38" i="29"/>
  <c r="F39" i="29" s="1"/>
  <c r="N37" i="29"/>
  <c r="K38" i="29"/>
  <c r="K39" i="29" s="1"/>
  <c r="N38" i="29" l="1"/>
  <c r="N39" i="29" s="1"/>
</calcChain>
</file>

<file path=xl/sharedStrings.xml><?xml version="1.0" encoding="utf-8"?>
<sst xmlns="http://schemas.openxmlformats.org/spreadsheetml/2006/main" count="306" uniqueCount="68">
  <si>
    <t>TUNNEL DU FREJUS</t>
  </si>
  <si>
    <t>EVOLUTION DU TRAFIC JOURNALIER</t>
  </si>
  <si>
    <t>DU 01/08/2006 AU 31/08/2006</t>
  </si>
  <si>
    <t>Trafic payant</t>
  </si>
  <si>
    <t xml:space="preserve"> </t>
  </si>
  <si>
    <t>R511 Ver. 1.0.5</t>
  </si>
  <si>
    <t>Jour</t>
  </si>
  <si>
    <t>France-Italie</t>
  </si>
  <si>
    <t>Italie-France</t>
  </si>
  <si>
    <t>Cumul</t>
  </si>
  <si>
    <t>Moyenne</t>
  </si>
  <si>
    <t>Moto+VL</t>
  </si>
  <si>
    <t>PL+TE</t>
  </si>
  <si>
    <t>BUS</t>
  </si>
  <si>
    <t>Totaux</t>
  </si>
  <si>
    <t>01/08/06 M</t>
  </si>
  <si>
    <t>02/08/06 M</t>
  </si>
  <si>
    <t>03/08/06 G</t>
  </si>
  <si>
    <t>04/08/06 V</t>
  </si>
  <si>
    <t>05/08/06 S</t>
  </si>
  <si>
    <t>06/08/06 D</t>
  </si>
  <si>
    <t>07/08/06 L</t>
  </si>
  <si>
    <t>08/08/06 M</t>
  </si>
  <si>
    <t>09/08/06 M</t>
  </si>
  <si>
    <t>10/08/06 G</t>
  </si>
  <si>
    <t>11/08/06 V</t>
  </si>
  <si>
    <t>12/08/06 S</t>
  </si>
  <si>
    <t>13/08/06 D</t>
  </si>
  <si>
    <t>14/08/06 L</t>
  </si>
  <si>
    <t>15/08/06 M</t>
  </si>
  <si>
    <t>16/08/06 M</t>
  </si>
  <si>
    <t>17/08/06 G</t>
  </si>
  <si>
    <t>18/08/06 V</t>
  </si>
  <si>
    <t>19/08/06 S</t>
  </si>
  <si>
    <t>20/08/06 D</t>
  </si>
  <si>
    <t>21/08/06 L</t>
  </si>
  <si>
    <t>22/08/06 M</t>
  </si>
  <si>
    <t>23/08/06 M</t>
  </si>
  <si>
    <t>24/08/06 G</t>
  </si>
  <si>
    <t>25/08/06 V</t>
  </si>
  <si>
    <t>26/08/06 S</t>
  </si>
  <si>
    <t>27/08/06 D</t>
  </si>
  <si>
    <t>28/08/06 L</t>
  </si>
  <si>
    <t>29/08/06 M</t>
  </si>
  <si>
    <t>30/08/06 M</t>
  </si>
  <si>
    <t>31/08/06 G</t>
  </si>
  <si>
    <t>Deux sens réunis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</si>
  <si>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</si>
  <si>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</si>
  <si>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</si>
  <si>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</si>
  <si>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</si>
  <si>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</si>
  <si>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</si>
  <si>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</si>
  <si>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</si>
  <si>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</si>
  <si>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</si>
  <si>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</si>
  <si>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mois</t>
  </si>
  <si>
    <t>Tunnel du Frejus : trafic journalier payant</t>
  </si>
  <si>
    <t>Tunnel du Frejus : récapitulatif annuel</t>
  </si>
  <si>
    <t>TOTAL</t>
  </si>
  <si>
    <t>Moyenne/Jour</t>
  </si>
  <si>
    <t>MOIS</t>
  </si>
  <si>
    <t>PL</t>
  </si>
  <si>
    <t>VL+MOTO</t>
  </si>
  <si>
    <t>Du 01/01/2025 AU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</si>
</sst>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\ hh\:mm\:ss"/>
    <numFmt numFmtId="165" formatCode="dd/mm/yyyy\ hh\:mm\:ss"/>
    <numFmt numFmtId="166" formatCode="[$-40C]d\-mmm;@"/>
    <numFmt numFmtId="167" formatCode="???\ ??0"/>
    <numFmt numFmtId="168" formatCode="ddd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B8579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rgb="FF0B8579"/>
      <name val="Arial"/>
      <family val="2"/>
    </font>
    <font>
      <b/>
      <sz val="10"/>
      <color rgb="FF0B8579"/>
      <name val="Arial"/>
      <family val="2"/>
    </font>
    <font>
      <b/>
      <sz val="10"/>
      <color rgb="FF0B8579"/>
      <name val="Arial Black"/>
      <family val="2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D8E4BC"/>
        <bgColor indexed="9"/>
      </patternFill>
    </fill>
    <fill>
      <patternFill patternType="solid">
        <fgColor rgb="FFEBF1DE"/>
        <bgColor indexed="9"/>
      </patternFill>
    </fill>
    <fill>
      <patternFill patternType="solid">
        <fgColor rgb="FFEBF1DE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0B8579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9BBB59"/>
      </right>
      <top style="thin">
        <color rgb="FF9BBB59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rgb="FF9BBB59"/>
      </top>
      <bottom style="thin">
        <color theme="0" tint="-0.14996795556505021"/>
      </bottom>
      <diagonal/>
    </border>
    <border>
      <left style="thin">
        <color rgb="FF0B8579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rgb="FF0B8579"/>
      </right>
      <top/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rgb="FF0B8579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rgb="FF9BBB59"/>
      </bottom>
      <diagonal/>
    </border>
    <border>
      <left style="thin">
        <color theme="6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theme="6"/>
      </left>
      <right/>
      <top style="thin">
        <color rgb="FF9BBB59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rgb="FF9BBB59"/>
      </left>
      <right/>
      <top style="thin">
        <color rgb="FF9BBB59"/>
      </top>
      <bottom style="thin">
        <color rgb="FF9BBB59"/>
      </bottom>
      <diagonal/>
    </border>
    <border>
      <left/>
      <right/>
      <top style="thin">
        <color rgb="FF9BBB59"/>
      </top>
      <bottom style="thin">
        <color rgb="FF9BBB59"/>
      </bottom>
      <diagonal/>
    </border>
    <border>
      <left style="thin">
        <color rgb="FF0B8579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/>
      <top style="thin">
        <color rgb="FF0B8579"/>
      </top>
      <bottom/>
      <diagonal/>
    </border>
    <border>
      <left/>
      <right/>
      <top style="thin">
        <color rgb="FF0B8579"/>
      </top>
      <bottom/>
      <diagonal/>
    </border>
    <border>
      <left/>
      <right style="thin">
        <color rgb="FF0B8579"/>
      </right>
      <top style="thin">
        <color rgb="FF0B8579"/>
      </top>
      <bottom/>
      <diagonal/>
    </border>
    <border>
      <left style="thin">
        <color rgb="FF0B8579"/>
      </left>
      <right/>
      <top/>
      <bottom/>
      <diagonal/>
    </border>
    <border>
      <left style="thin">
        <color theme="6"/>
      </left>
      <right style="thin">
        <color rgb="FF0B8579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14996795556505021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101">
    <xf numFmtId="0" fontId="0" fillId="0" borderId="0" xfId="0"/>
    <xf numFmtId="22" fontId="0" fillId="0" borderId="0" xfId="0" applyNumberForma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9" fillId="0" borderId="0" xfId="0" applyNumberFormat="1" applyFont="1" applyBorder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>
      <alignment vertical="center"/>
    </xf>
    <xf numFmtId="14" fontId="9" fillId="0" borderId="0" xfId="0" applyNumberFormat="1" applyFont="1" applyBorder="1" applyAlignment="1">
      <alignment horizontal="center" vertical="center"/>
    </xf>
    <xf numFmtId="167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" fontId="6" fillId="3" borderId="2" xfId="0" applyNumberFormat="1" applyFont="1" applyFill="1" applyBorder="1" applyAlignment="1">
      <alignment horizontal="right" vertical="center"/>
    </xf>
    <xf numFmtId="1" fontId="6" fillId="3" borderId="3" xfId="0" applyNumberFormat="1" applyFont="1" applyFill="1" applyBorder="1" applyAlignment="1">
      <alignment horizontal="right" vertical="center"/>
    </xf>
    <xf numFmtId="3" fontId="7" fillId="2" borderId="2" xfId="0" applyNumberFormat="1" applyFont="1" applyFill="1" applyBorder="1" applyAlignment="1">
      <alignment horizontal="right" vertical="center"/>
    </xf>
    <xf numFmtId="3" fontId="7" fillId="2" borderId="3" xfId="0" applyNumberFormat="1" applyFont="1" applyFill="1" applyBorder="1" applyAlignment="1">
      <alignment horizontal="right" vertical="center"/>
    </xf>
    <xf numFmtId="1" fontId="6" fillId="4" borderId="2" xfId="0" applyNumberFormat="1" applyFont="1" applyFill="1" applyBorder="1" applyAlignment="1">
      <alignment horizontal="right" vertical="center"/>
    </xf>
    <xf numFmtId="1" fontId="6" fillId="4" borderId="3" xfId="0" applyNumberFormat="1" applyFont="1" applyFill="1" applyBorder="1" applyAlignment="1">
      <alignment horizontal="right" vertical="center"/>
    </xf>
    <xf numFmtId="3" fontId="7" fillId="5" borderId="2" xfId="0" applyNumberFormat="1" applyFont="1" applyFill="1" applyBorder="1" applyAlignment="1">
      <alignment horizontal="right" vertical="center"/>
    </xf>
    <xf numFmtId="3" fontId="7" fillId="5" borderId="3" xfId="0" applyNumberFormat="1" applyFont="1" applyFill="1" applyBorder="1" applyAlignment="1">
      <alignment horizontal="right" vertical="center"/>
    </xf>
    <xf numFmtId="1" fontId="6" fillId="3" borderId="4" xfId="0" applyNumberFormat="1" applyFont="1" applyFill="1" applyBorder="1" applyAlignment="1">
      <alignment horizontal="right" vertical="center"/>
    </xf>
    <xf numFmtId="1" fontId="6" fillId="3" borderId="5" xfId="0" applyNumberFormat="1" applyFont="1" applyFill="1" applyBorder="1" applyAlignment="1">
      <alignment horizontal="right" vertical="center"/>
    </xf>
    <xf numFmtId="3" fontId="7" fillId="2" borderId="4" xfId="0" applyNumberFormat="1" applyFont="1" applyFill="1" applyBorder="1" applyAlignment="1">
      <alignment horizontal="right" vertical="center"/>
    </xf>
    <xf numFmtId="3" fontId="7" fillId="2" borderId="5" xfId="0" applyNumberFormat="1" applyFont="1" applyFill="1" applyBorder="1" applyAlignment="1">
      <alignment horizontal="right" vertical="center"/>
    </xf>
    <xf numFmtId="14" fontId="7" fillId="2" borderId="2" xfId="0" applyNumberFormat="1" applyFont="1" applyFill="1" applyBorder="1" applyAlignment="1">
      <alignment horizontal="center" vertical="center"/>
    </xf>
    <xf numFmtId="168" fontId="8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right" vertical="center"/>
    </xf>
    <xf numFmtId="14" fontId="7" fillId="5" borderId="2" xfId="0" applyNumberFormat="1" applyFont="1" applyFill="1" applyBorder="1" applyAlignment="1">
      <alignment horizontal="center" vertical="center"/>
    </xf>
    <xf numFmtId="168" fontId="8" fillId="5" borderId="6" xfId="0" applyNumberFormat="1" applyFont="1" applyFill="1" applyBorder="1" applyAlignment="1">
      <alignment horizontal="center" vertical="center"/>
    </xf>
    <xf numFmtId="3" fontId="8" fillId="5" borderId="6" xfId="0" applyNumberFormat="1" applyFont="1" applyFill="1" applyBorder="1" applyAlignment="1">
      <alignment horizontal="right" vertical="center"/>
    </xf>
    <xf numFmtId="14" fontId="7" fillId="2" borderId="4" xfId="0" applyNumberFormat="1" applyFont="1" applyFill="1" applyBorder="1" applyAlignment="1">
      <alignment horizontal="center" vertical="center"/>
    </xf>
    <xf numFmtId="168" fontId="8" fillId="2" borderId="7" xfId="0" applyNumberFormat="1" applyFont="1" applyFill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3" fontId="13" fillId="6" borderId="11" xfId="0" applyNumberFormat="1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3" fontId="13" fillId="7" borderId="14" xfId="0" applyNumberFormat="1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166" fontId="8" fillId="2" borderId="16" xfId="0" applyNumberFormat="1" applyFont="1" applyFill="1" applyBorder="1" applyAlignment="1">
      <alignment horizontal="center" vertical="center"/>
    </xf>
    <xf numFmtId="167" fontId="7" fillId="2" borderId="17" xfId="0" applyNumberFormat="1" applyFont="1" applyFill="1" applyBorder="1" applyAlignment="1">
      <alignment vertical="center"/>
    </xf>
    <xf numFmtId="167" fontId="7" fillId="2" borderId="18" xfId="0" applyNumberFormat="1" applyFont="1" applyFill="1" applyBorder="1" applyAlignment="1">
      <alignment vertical="center"/>
    </xf>
    <xf numFmtId="167" fontId="14" fillId="2" borderId="19" xfId="0" applyNumberFormat="1" applyFont="1" applyFill="1" applyBorder="1" applyAlignment="1">
      <alignment vertical="center"/>
    </xf>
    <xf numFmtId="166" fontId="8" fillId="5" borderId="20" xfId="0" applyNumberFormat="1" applyFont="1" applyFill="1" applyBorder="1" applyAlignment="1">
      <alignment horizontal="center" vertical="center"/>
    </xf>
    <xf numFmtId="167" fontId="7" fillId="5" borderId="21" xfId="0" applyNumberFormat="1" applyFont="1" applyFill="1" applyBorder="1" applyAlignment="1">
      <alignment vertical="center"/>
    </xf>
    <xf numFmtId="167" fontId="7" fillId="5" borderId="22" xfId="0" applyNumberFormat="1" applyFont="1" applyFill="1" applyBorder="1" applyAlignment="1">
      <alignment vertical="center"/>
    </xf>
    <xf numFmtId="167" fontId="14" fillId="5" borderId="23" xfId="0" applyNumberFormat="1" applyFont="1" applyFill="1" applyBorder="1" applyAlignment="1">
      <alignment vertical="center"/>
    </xf>
    <xf numFmtId="166" fontId="8" fillId="2" borderId="20" xfId="0" applyNumberFormat="1" applyFont="1" applyFill="1" applyBorder="1" applyAlignment="1">
      <alignment horizontal="center" vertical="center"/>
    </xf>
    <xf numFmtId="167" fontId="7" fillId="2" borderId="21" xfId="0" applyNumberFormat="1" applyFont="1" applyFill="1" applyBorder="1" applyAlignment="1">
      <alignment vertical="center"/>
    </xf>
    <xf numFmtId="167" fontId="7" fillId="2" borderId="22" xfId="0" applyNumberFormat="1" applyFont="1" applyFill="1" applyBorder="1" applyAlignment="1">
      <alignment vertical="center"/>
    </xf>
    <xf numFmtId="167" fontId="14" fillId="2" borderId="23" xfId="0" applyNumberFormat="1" applyFont="1" applyFill="1" applyBorder="1" applyAlignment="1">
      <alignment vertical="center"/>
    </xf>
    <xf numFmtId="166" fontId="8" fillId="5" borderId="24" xfId="0" applyNumberFormat="1" applyFont="1" applyFill="1" applyBorder="1" applyAlignment="1">
      <alignment horizontal="center" vertical="center"/>
    </xf>
    <xf numFmtId="167" fontId="7" fillId="5" borderId="25" xfId="0" applyNumberFormat="1" applyFont="1" applyFill="1" applyBorder="1" applyAlignment="1">
      <alignment vertical="center"/>
    </xf>
    <xf numFmtId="167" fontId="7" fillId="5" borderId="26" xfId="0" applyNumberFormat="1" applyFont="1" applyFill="1" applyBorder="1" applyAlignment="1">
      <alignment vertical="center"/>
    </xf>
    <xf numFmtId="167" fontId="14" fillId="5" borderId="27" xfId="0" applyNumberFormat="1" applyFont="1" applyFill="1" applyBorder="1" applyAlignment="1">
      <alignment vertical="center"/>
    </xf>
    <xf numFmtId="167" fontId="13" fillId="7" borderId="28" xfId="0" applyNumberFormat="1" applyFont="1" applyFill="1" applyBorder="1" applyAlignment="1">
      <alignment vertical="center"/>
    </xf>
    <xf numFmtId="167" fontId="13" fillId="7" borderId="29" xfId="0" applyNumberFormat="1" applyFont="1" applyFill="1" applyBorder="1" applyAlignment="1">
      <alignment vertical="center"/>
    </xf>
    <xf numFmtId="1" fontId="13" fillId="7" borderId="30" xfId="0" applyNumberFormat="1" applyFont="1" applyFill="1" applyBorder="1" applyAlignment="1">
      <alignment vertical="center" wrapText="1"/>
    </xf>
    <xf numFmtId="1" fontId="13" fillId="7" borderId="31" xfId="0" applyNumberFormat="1" applyFont="1" applyFill="1" applyBorder="1" applyAlignment="1">
      <alignment vertical="center" wrapText="1"/>
    </xf>
    <xf numFmtId="164" fontId="10" fillId="0" borderId="0" xfId="0" applyNumberFormat="1" applyFont="1" applyAlignment="1">
      <alignment horizontal="right" vertical="center"/>
    </xf>
    <xf numFmtId="0" fontId="12" fillId="6" borderId="8" xfId="0" applyFont="1" applyFill="1" applyBorder="1" applyAlignment="1">
      <alignment horizontal="center" vertical="center"/>
    </xf>
    <xf numFmtId="167" fontId="18" fillId="0" borderId="42" xfId="0" applyNumberFormat="1" applyFont="1" applyBorder="1" applyAlignment="1">
      <alignment vertical="center"/>
    </xf>
    <xf numFmtId="167" fontId="19" fillId="0" borderId="42" xfId="0" applyNumberFormat="1" applyFont="1" applyBorder="1" applyAlignment="1">
      <alignment vertical="center"/>
    </xf>
    <xf numFmtId="0" fontId="13" fillId="7" borderId="38" xfId="0" applyFont="1" applyFill="1" applyBorder="1" applyAlignment="1">
      <alignment horizontal="center" vertical="center" wrapText="1"/>
    </xf>
    <xf numFmtId="167" fontId="13" fillId="7" borderId="43" xfId="0" applyNumberFormat="1" applyFont="1" applyFill="1" applyBorder="1" applyAlignment="1">
      <alignment vertical="center"/>
    </xf>
    <xf numFmtId="0" fontId="13" fillId="7" borderId="44" xfId="0" applyFont="1" applyFill="1" applyBorder="1" applyAlignment="1">
      <alignment horizontal="center" vertical="center" wrapText="1"/>
    </xf>
    <xf numFmtId="167" fontId="13" fillId="7" borderId="45" xfId="0" applyNumberFormat="1" applyFont="1" applyFill="1" applyBorder="1" applyAlignment="1">
      <alignment vertical="center"/>
    </xf>
    <xf numFmtId="167" fontId="13" fillId="7" borderId="46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10" fillId="0" borderId="0" xfId="0" applyNumberFormat="1" applyFont="1" applyAlignment="1">
      <alignment horizontal="right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32" xfId="0" applyNumberFormat="1" applyFont="1" applyFill="1" applyBorder="1" applyAlignment="1">
      <alignment horizontal="center" vertical="center"/>
    </xf>
    <xf numFmtId="0" fontId="16" fillId="0" borderId="33" xfId="0" applyNumberFormat="1" applyFont="1" applyFill="1" applyBorder="1" applyAlignment="1">
      <alignment horizontal="center" vertical="center"/>
    </xf>
    <xf numFmtId="0" fontId="16" fillId="0" borderId="34" xfId="0" applyNumberFormat="1" applyFont="1" applyFill="1" applyBorder="1" applyAlignment="1">
      <alignment horizontal="center" vertical="center"/>
    </xf>
    <xf numFmtId="0" fontId="13" fillId="7" borderId="35" xfId="0" applyFont="1" applyFill="1" applyBorder="1" applyAlignment="1">
      <alignment horizontal="center" vertical="center" wrapText="1"/>
    </xf>
    <xf numFmtId="0" fontId="13" fillId="7" borderId="30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3" fillId="7" borderId="38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2" borderId="39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30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133351</xdr:colOff>
      <xdr:row>3</xdr:row>
      <xdr:rowOff>59055</xdr:rowOff>
    </xdr:to>
    <xdr:pic>
      <xdr:nvPicPr>
        <xdr:cNvPr id="7204" name="Image 2">
          <a:extLst>
            <a:ext uri="{FF2B5EF4-FFF2-40B4-BE49-F238E27FC236}">
              <a16:creationId xmlns:a16="http://schemas.microsoft.com/office/drawing/2014/main" id="{D4604256-F6D5-4B1D-9C54-61A33602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65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2538" name="Image 2">
          <a:extLst>
            <a:ext uri="{FF2B5EF4-FFF2-40B4-BE49-F238E27FC236}">
              <a16:creationId xmlns:a16="http://schemas.microsoft.com/office/drawing/2014/main" id="{F29ECA27-430E-4BD5-91D2-0B0269FF0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6634" name="Image 2">
          <a:extLst>
            <a:ext uri="{FF2B5EF4-FFF2-40B4-BE49-F238E27FC236}">
              <a16:creationId xmlns:a16="http://schemas.microsoft.com/office/drawing/2014/main" id="{52EB0A0A-6AD5-4A0E-940F-8CCB3B02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7658" name="Image 2">
          <a:extLst>
            <a:ext uri="{FF2B5EF4-FFF2-40B4-BE49-F238E27FC236}">
              <a16:creationId xmlns:a16="http://schemas.microsoft.com/office/drawing/2014/main" id="{4C86564B-ABBF-4DB2-AB66-BD20BC9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3</xdr:row>
      <xdr:rowOff>38100</xdr:rowOff>
    </xdr:to>
    <xdr:pic>
      <xdr:nvPicPr>
        <xdr:cNvPr id="13342" name="Image 4">
          <a:extLst>
            <a:ext uri="{FF2B5EF4-FFF2-40B4-BE49-F238E27FC236}">
              <a16:creationId xmlns:a16="http://schemas.microsoft.com/office/drawing/2014/main" id="{1A7530BD-A890-4335-86C5-C291ABB72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7418" name="Image 2">
          <a:extLst>
            <a:ext uri="{FF2B5EF4-FFF2-40B4-BE49-F238E27FC236}">
              <a16:creationId xmlns:a16="http://schemas.microsoft.com/office/drawing/2014/main" id="{4054123C-F3E7-475A-99F0-0C980F26F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18442" name="Image 2">
          <a:extLst>
            <a:ext uri="{FF2B5EF4-FFF2-40B4-BE49-F238E27FC236}">
              <a16:creationId xmlns:a16="http://schemas.microsoft.com/office/drawing/2014/main" id="{ECFC51FB-6B98-4E13-99B5-996EF6BB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8392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9466" name="Image 2">
          <a:extLst>
            <a:ext uri="{FF2B5EF4-FFF2-40B4-BE49-F238E27FC236}">
              <a16:creationId xmlns:a16="http://schemas.microsoft.com/office/drawing/2014/main" id="{B630F414-D3D2-4421-B3D6-6123707A6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137159</xdr:colOff>
      <xdr:row>3</xdr:row>
      <xdr:rowOff>38100</xdr:rowOff>
    </xdr:to>
    <xdr:pic>
      <xdr:nvPicPr>
        <xdr:cNvPr id="20490" name="Image 2">
          <a:extLst>
            <a:ext uri="{FF2B5EF4-FFF2-40B4-BE49-F238E27FC236}">
              <a16:creationId xmlns:a16="http://schemas.microsoft.com/office/drawing/2014/main" id="{CA4113D4-E5D4-4C79-B21B-A218BC6FF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5610" name="Image 2">
          <a:extLst>
            <a:ext uri="{FF2B5EF4-FFF2-40B4-BE49-F238E27FC236}">
              <a16:creationId xmlns:a16="http://schemas.microsoft.com/office/drawing/2014/main" id="{13DE09EC-3F03-46E0-87AA-BF400C58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4586" name="Image 2">
          <a:extLst>
            <a:ext uri="{FF2B5EF4-FFF2-40B4-BE49-F238E27FC236}">
              <a16:creationId xmlns:a16="http://schemas.microsoft.com/office/drawing/2014/main" id="{B1A61066-33BE-4E5B-A210-14E4AAF2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1514" name="Image 2">
          <a:extLst>
            <a:ext uri="{FF2B5EF4-FFF2-40B4-BE49-F238E27FC236}">
              <a16:creationId xmlns:a16="http://schemas.microsoft.com/office/drawing/2014/main" id="{C5334BA3-465C-485A-848F-ECA89157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3562" name="Image 2">
          <a:extLst>
            <a:ext uri="{FF2B5EF4-FFF2-40B4-BE49-F238E27FC236}">
              <a16:creationId xmlns:a16="http://schemas.microsoft.com/office/drawing/2014/main" id="{07DDA2E3-4232-4D56-BE47-1B7E1429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5"/>
  <sheetViews>
    <sheetView workbookViewId="0"/>
  </sheetViews>
  <sheetFormatPr baseColWidth="10" defaultRowHeight="12.75" x14ac:dyDescent="0.2"/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13" x14ac:dyDescent="0.2">
      <c r="A2" t="s">
        <v>5</v>
      </c>
      <c r="B2" s="1">
        <v>38846.43240740741</v>
      </c>
    </row>
    <row r="3" spans="1:13" x14ac:dyDescent="0.2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13" x14ac:dyDescent="0.2">
      <c r="A4" t="s">
        <v>11</v>
      </c>
      <c r="B4" t="s">
        <v>12</v>
      </c>
      <c r="C4" t="s">
        <v>13</v>
      </c>
      <c r="D4" t="s">
        <v>14</v>
      </c>
    </row>
    <row r="5" spans="1:13" x14ac:dyDescent="0.2">
      <c r="A5" t="s">
        <v>15</v>
      </c>
      <c r="B5">
        <v>1937</v>
      </c>
      <c r="C5">
        <v>1474</v>
      </c>
      <c r="D5">
        <v>24</v>
      </c>
      <c r="E5">
        <v>3435</v>
      </c>
      <c r="F5">
        <v>1346</v>
      </c>
      <c r="G5">
        <v>1585</v>
      </c>
      <c r="H5">
        <v>21</v>
      </c>
      <c r="I5">
        <v>2952</v>
      </c>
      <c r="J5">
        <v>3283</v>
      </c>
      <c r="K5">
        <v>3059</v>
      </c>
      <c r="L5">
        <v>45</v>
      </c>
      <c r="M5">
        <v>6387</v>
      </c>
    </row>
    <row r="6" spans="1:13" x14ac:dyDescent="0.2">
      <c r="A6" t="s">
        <v>16</v>
      </c>
      <c r="B6">
        <v>1750</v>
      </c>
      <c r="C6">
        <v>1551</v>
      </c>
      <c r="D6">
        <v>22</v>
      </c>
      <c r="E6">
        <v>3323</v>
      </c>
      <c r="F6">
        <v>1325</v>
      </c>
      <c r="G6">
        <v>1551</v>
      </c>
      <c r="H6">
        <v>12</v>
      </c>
      <c r="I6">
        <v>2888</v>
      </c>
      <c r="J6">
        <v>3075</v>
      </c>
      <c r="K6">
        <v>3102</v>
      </c>
      <c r="L6">
        <v>34</v>
      </c>
      <c r="M6">
        <v>6211</v>
      </c>
    </row>
    <row r="7" spans="1:13" x14ac:dyDescent="0.2">
      <c r="A7" t="s">
        <v>17</v>
      </c>
      <c r="B7">
        <v>1890</v>
      </c>
      <c r="C7">
        <v>1458</v>
      </c>
      <c r="D7">
        <v>11</v>
      </c>
      <c r="E7">
        <v>3359</v>
      </c>
      <c r="F7">
        <v>1530</v>
      </c>
      <c r="G7">
        <v>1365</v>
      </c>
      <c r="H7">
        <v>22</v>
      </c>
      <c r="I7">
        <v>2917</v>
      </c>
      <c r="J7">
        <v>3420</v>
      </c>
      <c r="K7">
        <v>2823</v>
      </c>
      <c r="L7">
        <v>33</v>
      </c>
      <c r="M7">
        <v>6276</v>
      </c>
    </row>
    <row r="8" spans="1:13" x14ac:dyDescent="0.2">
      <c r="A8" t="s">
        <v>18</v>
      </c>
      <c r="B8">
        <v>2683</v>
      </c>
      <c r="C8">
        <v>1153</v>
      </c>
      <c r="D8">
        <v>24</v>
      </c>
      <c r="E8">
        <v>3860</v>
      </c>
      <c r="F8">
        <v>2072</v>
      </c>
      <c r="G8">
        <v>1092</v>
      </c>
      <c r="H8">
        <v>18</v>
      </c>
      <c r="I8">
        <v>3182</v>
      </c>
      <c r="J8">
        <v>4755</v>
      </c>
      <c r="K8">
        <v>2245</v>
      </c>
      <c r="L8">
        <v>42</v>
      </c>
      <c r="M8">
        <v>7042</v>
      </c>
    </row>
    <row r="9" spans="1:13" x14ac:dyDescent="0.2">
      <c r="A9" t="s">
        <v>19</v>
      </c>
      <c r="B9">
        <v>3947</v>
      </c>
      <c r="C9">
        <v>331</v>
      </c>
      <c r="D9">
        <v>33</v>
      </c>
      <c r="E9">
        <v>4311</v>
      </c>
      <c r="F9">
        <v>3337</v>
      </c>
      <c r="G9">
        <v>240</v>
      </c>
      <c r="H9">
        <v>34</v>
      </c>
      <c r="I9">
        <v>3611</v>
      </c>
      <c r="J9">
        <v>7284</v>
      </c>
      <c r="K9">
        <v>571</v>
      </c>
      <c r="L9">
        <v>67</v>
      </c>
      <c r="M9">
        <v>7922</v>
      </c>
    </row>
    <row r="10" spans="1:13" x14ac:dyDescent="0.2">
      <c r="A10" t="s">
        <v>20</v>
      </c>
      <c r="B10">
        <v>2557</v>
      </c>
      <c r="C10">
        <v>94</v>
      </c>
      <c r="D10">
        <v>27</v>
      </c>
      <c r="E10">
        <v>2678</v>
      </c>
      <c r="F10">
        <v>2665</v>
      </c>
      <c r="G10">
        <v>269</v>
      </c>
      <c r="H10">
        <v>27</v>
      </c>
      <c r="I10">
        <v>2961</v>
      </c>
      <c r="J10">
        <v>5222</v>
      </c>
      <c r="K10">
        <v>363</v>
      </c>
      <c r="L10">
        <v>54</v>
      </c>
      <c r="M10">
        <v>5639</v>
      </c>
    </row>
    <row r="11" spans="1:13" x14ac:dyDescent="0.2">
      <c r="A11" t="s">
        <v>21</v>
      </c>
      <c r="B11">
        <v>1918</v>
      </c>
      <c r="C11">
        <v>734</v>
      </c>
      <c r="D11">
        <v>19</v>
      </c>
      <c r="E11">
        <v>2671</v>
      </c>
      <c r="F11">
        <v>1920</v>
      </c>
      <c r="G11">
        <v>1189</v>
      </c>
      <c r="H11">
        <v>25</v>
      </c>
      <c r="I11">
        <v>3134</v>
      </c>
      <c r="J11">
        <v>3838</v>
      </c>
      <c r="K11">
        <v>1923</v>
      </c>
      <c r="L11">
        <v>44</v>
      </c>
      <c r="M11">
        <v>5805</v>
      </c>
    </row>
    <row r="12" spans="1:13" x14ac:dyDescent="0.2">
      <c r="A12" t="s">
        <v>22</v>
      </c>
      <c r="B12">
        <v>1570</v>
      </c>
      <c r="C12">
        <v>981</v>
      </c>
      <c r="D12">
        <v>24</v>
      </c>
      <c r="E12">
        <v>2575</v>
      </c>
      <c r="F12">
        <v>1731</v>
      </c>
      <c r="G12">
        <v>1126</v>
      </c>
      <c r="H12">
        <v>17</v>
      </c>
      <c r="I12">
        <v>2874</v>
      </c>
      <c r="J12">
        <v>3301</v>
      </c>
      <c r="K12">
        <v>2107</v>
      </c>
      <c r="L12">
        <v>41</v>
      </c>
      <c r="M12">
        <v>5449</v>
      </c>
    </row>
    <row r="13" spans="1:13" x14ac:dyDescent="0.2">
      <c r="A13" t="s">
        <v>23</v>
      </c>
      <c r="B13">
        <v>1508</v>
      </c>
      <c r="C13">
        <v>1076</v>
      </c>
      <c r="D13">
        <v>16</v>
      </c>
      <c r="E13">
        <v>2600</v>
      </c>
      <c r="F13">
        <v>1675</v>
      </c>
      <c r="G13">
        <v>1110</v>
      </c>
      <c r="H13">
        <v>17</v>
      </c>
      <c r="I13">
        <v>2802</v>
      </c>
      <c r="J13">
        <v>3183</v>
      </c>
      <c r="K13">
        <v>2186</v>
      </c>
      <c r="L13">
        <v>33</v>
      </c>
      <c r="M13">
        <v>5402</v>
      </c>
    </row>
    <row r="14" spans="1:13" x14ac:dyDescent="0.2">
      <c r="A14" t="s">
        <v>24</v>
      </c>
      <c r="B14">
        <v>1626</v>
      </c>
      <c r="C14">
        <v>964</v>
      </c>
      <c r="D14">
        <v>15</v>
      </c>
      <c r="E14">
        <v>2605</v>
      </c>
      <c r="F14">
        <v>1911</v>
      </c>
      <c r="G14">
        <v>913</v>
      </c>
      <c r="H14">
        <v>29</v>
      </c>
      <c r="I14">
        <v>2853</v>
      </c>
      <c r="J14">
        <v>3537</v>
      </c>
      <c r="K14">
        <v>1877</v>
      </c>
      <c r="L14">
        <v>44</v>
      </c>
      <c r="M14">
        <v>5458</v>
      </c>
    </row>
    <row r="15" spans="1:13" x14ac:dyDescent="0.2">
      <c r="A15" t="s">
        <v>25</v>
      </c>
      <c r="B15">
        <v>2369</v>
      </c>
      <c r="C15">
        <v>798</v>
      </c>
      <c r="D15">
        <v>28</v>
      </c>
      <c r="E15">
        <v>3195</v>
      </c>
      <c r="F15">
        <v>2375</v>
      </c>
      <c r="G15">
        <v>614</v>
      </c>
      <c r="H15">
        <v>32</v>
      </c>
      <c r="I15">
        <v>3021</v>
      </c>
      <c r="J15">
        <v>4744</v>
      </c>
      <c r="K15">
        <v>1412</v>
      </c>
      <c r="L15">
        <v>60</v>
      </c>
      <c r="M15">
        <v>6216</v>
      </c>
    </row>
    <row r="16" spans="1:13" x14ac:dyDescent="0.2">
      <c r="A16" t="s">
        <v>26</v>
      </c>
      <c r="B16">
        <v>3607</v>
      </c>
      <c r="C16">
        <v>216</v>
      </c>
      <c r="D16">
        <v>44</v>
      </c>
      <c r="E16">
        <v>3867</v>
      </c>
      <c r="F16">
        <v>3987</v>
      </c>
      <c r="G16">
        <v>163</v>
      </c>
      <c r="H16">
        <v>51</v>
      </c>
      <c r="I16">
        <v>4201</v>
      </c>
      <c r="J16">
        <v>7594</v>
      </c>
      <c r="K16">
        <v>379</v>
      </c>
      <c r="L16">
        <v>95</v>
      </c>
      <c r="M16">
        <v>8068</v>
      </c>
    </row>
    <row r="17" spans="1:13" x14ac:dyDescent="0.2">
      <c r="A17" t="s">
        <v>27</v>
      </c>
      <c r="B17">
        <v>2435</v>
      </c>
      <c r="C17">
        <v>77</v>
      </c>
      <c r="D17">
        <v>39</v>
      </c>
      <c r="E17">
        <v>2551</v>
      </c>
      <c r="F17">
        <v>3125</v>
      </c>
      <c r="G17">
        <v>136</v>
      </c>
      <c r="H17">
        <v>37</v>
      </c>
      <c r="I17">
        <v>3298</v>
      </c>
      <c r="J17">
        <v>5560</v>
      </c>
      <c r="K17">
        <v>213</v>
      </c>
      <c r="L17">
        <v>76</v>
      </c>
      <c r="M17">
        <v>5849</v>
      </c>
    </row>
    <row r="18" spans="1:13" x14ac:dyDescent="0.2">
      <c r="A18" t="s">
        <v>28</v>
      </c>
      <c r="B18">
        <v>1836</v>
      </c>
      <c r="C18">
        <v>222</v>
      </c>
      <c r="D18">
        <v>28</v>
      </c>
      <c r="E18">
        <v>2086</v>
      </c>
      <c r="F18">
        <v>2439</v>
      </c>
      <c r="G18">
        <v>301</v>
      </c>
      <c r="H18">
        <v>28</v>
      </c>
      <c r="I18">
        <v>2768</v>
      </c>
      <c r="J18">
        <v>4275</v>
      </c>
      <c r="K18">
        <v>523</v>
      </c>
      <c r="L18">
        <v>56</v>
      </c>
      <c r="M18">
        <v>4854</v>
      </c>
    </row>
    <row r="19" spans="1:13" x14ac:dyDescent="0.2">
      <c r="A19" t="s">
        <v>29</v>
      </c>
      <c r="B19">
        <v>1411</v>
      </c>
      <c r="C19">
        <v>119</v>
      </c>
      <c r="D19">
        <v>23</v>
      </c>
      <c r="E19">
        <v>1553</v>
      </c>
      <c r="F19">
        <v>2223</v>
      </c>
      <c r="G19">
        <v>150</v>
      </c>
      <c r="H19">
        <v>18</v>
      </c>
      <c r="I19">
        <v>2391</v>
      </c>
      <c r="J19">
        <v>3634</v>
      </c>
      <c r="K19">
        <v>269</v>
      </c>
      <c r="L19">
        <v>41</v>
      </c>
      <c r="M19">
        <v>3944</v>
      </c>
    </row>
    <row r="20" spans="1:13" x14ac:dyDescent="0.2">
      <c r="A20" t="s">
        <v>30</v>
      </c>
      <c r="B20">
        <v>1603</v>
      </c>
      <c r="C20">
        <v>422</v>
      </c>
      <c r="D20">
        <v>27</v>
      </c>
      <c r="E20">
        <v>2052</v>
      </c>
      <c r="F20">
        <v>2458</v>
      </c>
      <c r="G20">
        <v>573</v>
      </c>
      <c r="H20">
        <v>17</v>
      </c>
      <c r="I20">
        <v>3048</v>
      </c>
      <c r="J20">
        <v>4061</v>
      </c>
      <c r="K20">
        <v>995</v>
      </c>
      <c r="L20">
        <v>44</v>
      </c>
      <c r="M20">
        <v>5100</v>
      </c>
    </row>
    <row r="21" spans="1:13" x14ac:dyDescent="0.2">
      <c r="A21" t="s">
        <v>31</v>
      </c>
      <c r="B21">
        <v>1613</v>
      </c>
      <c r="C21">
        <v>542</v>
      </c>
      <c r="D21">
        <v>33</v>
      </c>
      <c r="E21">
        <v>2188</v>
      </c>
      <c r="F21">
        <v>2439</v>
      </c>
      <c r="G21">
        <v>583</v>
      </c>
      <c r="H21">
        <v>30</v>
      </c>
      <c r="I21">
        <v>3052</v>
      </c>
      <c r="J21">
        <v>4052</v>
      </c>
      <c r="K21">
        <v>1125</v>
      </c>
      <c r="L21">
        <v>63</v>
      </c>
      <c r="M21">
        <v>5240</v>
      </c>
    </row>
    <row r="22" spans="1:13" x14ac:dyDescent="0.2">
      <c r="A22" t="s">
        <v>32</v>
      </c>
      <c r="B22">
        <v>1849</v>
      </c>
      <c r="C22">
        <v>558</v>
      </c>
      <c r="D22">
        <v>26</v>
      </c>
      <c r="E22">
        <v>2433</v>
      </c>
      <c r="F22">
        <v>2686</v>
      </c>
      <c r="G22">
        <v>436</v>
      </c>
      <c r="H22">
        <v>32</v>
      </c>
      <c r="I22">
        <v>3154</v>
      </c>
      <c r="J22">
        <v>4535</v>
      </c>
      <c r="K22">
        <v>994</v>
      </c>
      <c r="L22">
        <v>58</v>
      </c>
      <c r="M22">
        <v>5587</v>
      </c>
    </row>
    <row r="23" spans="1:13" x14ac:dyDescent="0.2">
      <c r="A23" t="s">
        <v>33</v>
      </c>
      <c r="B23">
        <v>2790</v>
      </c>
      <c r="C23">
        <v>239</v>
      </c>
      <c r="D23">
        <v>31</v>
      </c>
      <c r="E23">
        <v>3060</v>
      </c>
      <c r="F23">
        <v>3908</v>
      </c>
      <c r="G23">
        <v>140</v>
      </c>
      <c r="H23">
        <v>32</v>
      </c>
      <c r="I23">
        <v>4080</v>
      </c>
      <c r="J23">
        <v>6698</v>
      </c>
      <c r="K23">
        <v>379</v>
      </c>
      <c r="L23">
        <v>63</v>
      </c>
      <c r="M23">
        <v>7140</v>
      </c>
    </row>
    <row r="24" spans="1:13" x14ac:dyDescent="0.2">
      <c r="A24" t="s">
        <v>34</v>
      </c>
      <c r="B24">
        <v>2124</v>
      </c>
      <c r="C24">
        <v>96</v>
      </c>
      <c r="D24">
        <v>40</v>
      </c>
      <c r="E24">
        <v>2260</v>
      </c>
      <c r="F24">
        <v>3072</v>
      </c>
      <c r="G24">
        <v>150</v>
      </c>
      <c r="H24">
        <v>28</v>
      </c>
      <c r="I24">
        <v>3250</v>
      </c>
      <c r="J24">
        <v>5196</v>
      </c>
      <c r="K24">
        <v>246</v>
      </c>
      <c r="L24">
        <v>68</v>
      </c>
      <c r="M24">
        <v>5510</v>
      </c>
    </row>
    <row r="25" spans="1:13" x14ac:dyDescent="0.2">
      <c r="A25" t="s">
        <v>35</v>
      </c>
      <c r="B25">
        <v>1546</v>
      </c>
      <c r="C25">
        <v>664</v>
      </c>
      <c r="D25">
        <v>26</v>
      </c>
      <c r="E25">
        <v>2236</v>
      </c>
      <c r="F25">
        <v>2060</v>
      </c>
      <c r="G25">
        <v>808</v>
      </c>
      <c r="H25">
        <v>30</v>
      </c>
      <c r="I25">
        <v>2898</v>
      </c>
      <c r="J25">
        <v>3606</v>
      </c>
      <c r="K25">
        <v>1472</v>
      </c>
      <c r="L25">
        <v>56</v>
      </c>
      <c r="M25">
        <v>5134</v>
      </c>
    </row>
    <row r="26" spans="1:13" x14ac:dyDescent="0.2">
      <c r="A26" t="s">
        <v>36</v>
      </c>
      <c r="B26">
        <v>1360</v>
      </c>
      <c r="C26">
        <v>896</v>
      </c>
      <c r="D26">
        <v>20</v>
      </c>
      <c r="E26">
        <v>2276</v>
      </c>
      <c r="F26">
        <v>2017</v>
      </c>
      <c r="G26">
        <v>1007</v>
      </c>
      <c r="H26">
        <v>23</v>
      </c>
      <c r="I26">
        <v>3047</v>
      </c>
      <c r="J26">
        <v>3377</v>
      </c>
      <c r="K26">
        <v>1903</v>
      </c>
      <c r="L26">
        <v>43</v>
      </c>
      <c r="M26">
        <v>5323</v>
      </c>
    </row>
    <row r="27" spans="1:13" x14ac:dyDescent="0.2">
      <c r="A27" t="s">
        <v>37</v>
      </c>
      <c r="B27">
        <v>1218</v>
      </c>
      <c r="C27">
        <v>977</v>
      </c>
      <c r="D27">
        <v>19</v>
      </c>
      <c r="E27">
        <v>2214</v>
      </c>
      <c r="F27">
        <v>2012</v>
      </c>
      <c r="G27">
        <v>1084</v>
      </c>
      <c r="H27">
        <v>17</v>
      </c>
      <c r="I27">
        <v>3113</v>
      </c>
      <c r="J27">
        <v>3230</v>
      </c>
      <c r="K27">
        <v>2061</v>
      </c>
      <c r="L27">
        <v>36</v>
      </c>
      <c r="M27">
        <v>5327</v>
      </c>
    </row>
    <row r="28" spans="1:13" x14ac:dyDescent="0.2">
      <c r="A28" t="s">
        <v>38</v>
      </c>
      <c r="B28">
        <v>1340</v>
      </c>
      <c r="C28">
        <v>955</v>
      </c>
      <c r="D28">
        <v>20</v>
      </c>
      <c r="E28">
        <v>2315</v>
      </c>
      <c r="F28">
        <v>2257</v>
      </c>
      <c r="G28">
        <v>1008</v>
      </c>
      <c r="H28">
        <v>23</v>
      </c>
      <c r="I28">
        <v>3288</v>
      </c>
      <c r="J28">
        <v>3597</v>
      </c>
      <c r="K28">
        <v>1963</v>
      </c>
      <c r="L28">
        <v>43</v>
      </c>
      <c r="M28">
        <v>5603</v>
      </c>
    </row>
    <row r="29" spans="1:13" x14ac:dyDescent="0.2">
      <c r="A29" t="s">
        <v>39</v>
      </c>
      <c r="B29">
        <v>1595</v>
      </c>
      <c r="C29">
        <v>696</v>
      </c>
      <c r="D29">
        <v>28</v>
      </c>
      <c r="E29">
        <v>2319</v>
      </c>
      <c r="F29">
        <v>2558</v>
      </c>
      <c r="G29">
        <v>743</v>
      </c>
      <c r="H29">
        <v>27</v>
      </c>
      <c r="I29">
        <v>3328</v>
      </c>
      <c r="J29">
        <v>4153</v>
      </c>
      <c r="K29">
        <v>1439</v>
      </c>
      <c r="L29">
        <v>55</v>
      </c>
      <c r="M29">
        <v>5647</v>
      </c>
    </row>
    <row r="30" spans="1:13" x14ac:dyDescent="0.2">
      <c r="A30" t="s">
        <v>40</v>
      </c>
      <c r="B30">
        <v>2029</v>
      </c>
      <c r="C30">
        <v>344</v>
      </c>
      <c r="D30">
        <v>32</v>
      </c>
      <c r="E30">
        <v>2405</v>
      </c>
      <c r="F30">
        <v>3805</v>
      </c>
      <c r="G30">
        <v>238</v>
      </c>
      <c r="H30">
        <v>28</v>
      </c>
      <c r="I30">
        <v>4071</v>
      </c>
      <c r="J30">
        <v>5834</v>
      </c>
      <c r="K30">
        <v>582</v>
      </c>
      <c r="L30">
        <v>60</v>
      </c>
      <c r="M30">
        <v>6476</v>
      </c>
    </row>
    <row r="31" spans="1:13" x14ac:dyDescent="0.2">
      <c r="A31" t="s">
        <v>41</v>
      </c>
      <c r="B31">
        <v>1586</v>
      </c>
      <c r="C31">
        <v>108</v>
      </c>
      <c r="D31">
        <v>35</v>
      </c>
      <c r="E31">
        <v>1729</v>
      </c>
      <c r="F31">
        <v>3029</v>
      </c>
      <c r="G31">
        <v>247</v>
      </c>
      <c r="H31">
        <v>29</v>
      </c>
      <c r="I31">
        <v>3305</v>
      </c>
      <c r="J31">
        <v>4615</v>
      </c>
      <c r="K31">
        <v>355</v>
      </c>
      <c r="L31">
        <v>64</v>
      </c>
      <c r="M31">
        <v>5034</v>
      </c>
    </row>
    <row r="32" spans="1:13" x14ac:dyDescent="0.2">
      <c r="A32" t="s">
        <v>42</v>
      </c>
      <c r="B32">
        <v>1177</v>
      </c>
      <c r="C32">
        <v>1043</v>
      </c>
      <c r="D32">
        <v>29</v>
      </c>
      <c r="E32">
        <v>2249</v>
      </c>
      <c r="F32">
        <v>1959</v>
      </c>
      <c r="G32">
        <v>1233</v>
      </c>
      <c r="H32">
        <v>16</v>
      </c>
      <c r="I32">
        <v>3208</v>
      </c>
      <c r="J32">
        <v>3136</v>
      </c>
      <c r="K32">
        <v>2276</v>
      </c>
      <c r="L32">
        <v>45</v>
      </c>
      <c r="M32">
        <v>5457</v>
      </c>
    </row>
    <row r="33" spans="1:13" x14ac:dyDescent="0.2">
      <c r="A33" t="s">
        <v>43</v>
      </c>
      <c r="B33">
        <v>1017</v>
      </c>
      <c r="C33">
        <v>1290</v>
      </c>
      <c r="D33">
        <v>24</v>
      </c>
      <c r="E33">
        <v>2331</v>
      </c>
      <c r="F33">
        <v>1689</v>
      </c>
      <c r="G33">
        <v>1490</v>
      </c>
      <c r="H33">
        <v>18</v>
      </c>
      <c r="I33">
        <v>3197</v>
      </c>
      <c r="J33">
        <v>2706</v>
      </c>
      <c r="K33">
        <v>2780</v>
      </c>
      <c r="L33">
        <v>42</v>
      </c>
      <c r="M33">
        <v>5528</v>
      </c>
    </row>
    <row r="34" spans="1:13" x14ac:dyDescent="0.2">
      <c r="A34" t="s">
        <v>44</v>
      </c>
      <c r="B34">
        <v>1066</v>
      </c>
      <c r="C34">
        <v>1486</v>
      </c>
      <c r="D34">
        <v>25</v>
      </c>
      <c r="E34">
        <v>2577</v>
      </c>
      <c r="F34">
        <v>1943</v>
      </c>
      <c r="G34">
        <v>1513</v>
      </c>
      <c r="H34">
        <v>10</v>
      </c>
      <c r="I34">
        <v>3466</v>
      </c>
      <c r="J34">
        <v>3009</v>
      </c>
      <c r="K34">
        <v>2999</v>
      </c>
      <c r="L34">
        <v>35</v>
      </c>
      <c r="M34">
        <v>6043</v>
      </c>
    </row>
    <row r="35" spans="1:13" x14ac:dyDescent="0.2">
      <c r="A35" t="s">
        <v>45</v>
      </c>
      <c r="B35">
        <v>1001</v>
      </c>
      <c r="C35">
        <v>1355</v>
      </c>
      <c r="D35">
        <v>16</v>
      </c>
      <c r="E35">
        <v>2372</v>
      </c>
      <c r="F35">
        <v>2017</v>
      </c>
      <c r="G35">
        <v>1432</v>
      </c>
      <c r="H35">
        <v>25</v>
      </c>
      <c r="I35">
        <v>3474</v>
      </c>
      <c r="J35">
        <v>3018</v>
      </c>
      <c r="K35">
        <v>2787</v>
      </c>
      <c r="L35">
        <v>41</v>
      </c>
      <c r="M35">
        <v>5846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0">
    <pageSetUpPr fitToPage="1"/>
  </sheetPr>
  <dimension ref="A1:R46"/>
  <sheetViews>
    <sheetView showGridLines="0" zoomScaleNormal="100" workbookViewId="0">
      <selection activeCell="G7" sqref="G7:I3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septembre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Août!A37+1</f>
        <v>46266</v>
      </c>
      <c r="B7" s="31">
        <f>A7</f>
        <v>46266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2.75" x14ac:dyDescent="0.2">
      <c r="A8" s="33">
        <f>A7+1</f>
        <v>46267</v>
      </c>
      <c r="B8" s="34">
        <f t="shared" ref="B8:B36" si="4">A8</f>
        <v>46267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6" si="5">A8+1</f>
        <v>46268</v>
      </c>
      <c r="B9" s="31">
        <f t="shared" si="4"/>
        <v>46268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46269</v>
      </c>
      <c r="B10" s="34">
        <f t="shared" si="4"/>
        <v>46269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46270</v>
      </c>
      <c r="B11" s="31">
        <f t="shared" si="4"/>
        <v>46270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46271</v>
      </c>
      <c r="B12" s="34">
        <f t="shared" si="4"/>
        <v>46271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46272</v>
      </c>
      <c r="B13" s="31">
        <f t="shared" si="4"/>
        <v>46272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46273</v>
      </c>
      <c r="B14" s="34">
        <f t="shared" si="4"/>
        <v>46273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46274</v>
      </c>
      <c r="B15" s="31">
        <f t="shared" si="4"/>
        <v>46274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46275</v>
      </c>
      <c r="B16" s="34">
        <f t="shared" si="4"/>
        <v>46275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46276</v>
      </c>
      <c r="B17" s="31">
        <f t="shared" si="4"/>
        <v>46276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46277</v>
      </c>
      <c r="B18" s="34">
        <f t="shared" si="4"/>
        <v>46277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46278</v>
      </c>
      <c r="B19" s="31">
        <f t="shared" si="4"/>
        <v>46278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46279</v>
      </c>
      <c r="B20" s="34">
        <f t="shared" si="4"/>
        <v>46279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46280</v>
      </c>
      <c r="B21" s="31">
        <f t="shared" si="4"/>
        <v>46280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46281</v>
      </c>
      <c r="B22" s="34">
        <f t="shared" si="4"/>
        <v>46281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46282</v>
      </c>
      <c r="B23" s="31">
        <f t="shared" si="4"/>
        <v>46282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46283</v>
      </c>
      <c r="B24" s="34">
        <f t="shared" si="4"/>
        <v>46283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46284</v>
      </c>
      <c r="B25" s="31">
        <f t="shared" si="4"/>
        <v>46284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46285</v>
      </c>
      <c r="B26" s="34">
        <f t="shared" si="4"/>
        <v>46285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46286</v>
      </c>
      <c r="B27" s="31">
        <f t="shared" si="4"/>
        <v>46286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46287</v>
      </c>
      <c r="B28" s="34">
        <f t="shared" si="4"/>
        <v>46287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46288</v>
      </c>
      <c r="B29" s="31">
        <f t="shared" si="4"/>
        <v>46288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46289</v>
      </c>
      <c r="B30" s="34">
        <f t="shared" si="4"/>
        <v>46289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46290</v>
      </c>
      <c r="B31" s="31">
        <f t="shared" si="4"/>
        <v>46290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46291</v>
      </c>
      <c r="B32" s="34">
        <f t="shared" si="4"/>
        <v>46291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46292</v>
      </c>
      <c r="B33" s="31">
        <f t="shared" si="4"/>
        <v>46292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46293</v>
      </c>
      <c r="B34" s="34">
        <f t="shared" si="4"/>
        <v>46293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46294</v>
      </c>
      <c r="B35" s="31">
        <f t="shared" si="4"/>
        <v>46294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46295</v>
      </c>
      <c r="B36" s="34">
        <f t="shared" si="4"/>
        <v>46295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9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octobre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Sept!A36+1</f>
        <v>46296</v>
      </c>
      <c r="B7" s="31">
        <f>A7</f>
        <v>46296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46297</v>
      </c>
      <c r="B8" s="34">
        <f t="shared" ref="B8:B37" si="4">A8</f>
        <v>46297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46298</v>
      </c>
      <c r="B9" s="31">
        <f t="shared" si="4"/>
        <v>46298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46299</v>
      </c>
      <c r="B10" s="34">
        <f t="shared" si="4"/>
        <v>46299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46300</v>
      </c>
      <c r="B11" s="31">
        <f t="shared" si="4"/>
        <v>46300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46301</v>
      </c>
      <c r="B12" s="34">
        <f t="shared" si="4"/>
        <v>46301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46302</v>
      </c>
      <c r="B13" s="31">
        <f t="shared" si="4"/>
        <v>46302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46303</v>
      </c>
      <c r="B14" s="34">
        <f t="shared" si="4"/>
        <v>46303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46304</v>
      </c>
      <c r="B15" s="31">
        <f t="shared" si="4"/>
        <v>46304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46305</v>
      </c>
      <c r="B16" s="34">
        <f t="shared" si="4"/>
        <v>46305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46306</v>
      </c>
      <c r="B17" s="31">
        <f t="shared" si="4"/>
        <v>46306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46307</v>
      </c>
      <c r="B18" s="34">
        <f t="shared" si="4"/>
        <v>46307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46308</v>
      </c>
      <c r="B19" s="31">
        <f t="shared" si="4"/>
        <v>46308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46309</v>
      </c>
      <c r="B20" s="34">
        <f t="shared" si="4"/>
        <v>46309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46310</v>
      </c>
      <c r="B21" s="31">
        <f t="shared" si="4"/>
        <v>46310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46311</v>
      </c>
      <c r="B22" s="34">
        <f t="shared" si="4"/>
        <v>46311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46312</v>
      </c>
      <c r="B23" s="31">
        <f t="shared" si="4"/>
        <v>46312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46313</v>
      </c>
      <c r="B24" s="34">
        <f t="shared" si="4"/>
        <v>46313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46314</v>
      </c>
      <c r="B25" s="31">
        <f t="shared" si="4"/>
        <v>46314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46315</v>
      </c>
      <c r="B26" s="34">
        <f t="shared" si="4"/>
        <v>46315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46316</v>
      </c>
      <c r="B27" s="31">
        <f t="shared" si="4"/>
        <v>46316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46317</v>
      </c>
      <c r="B28" s="34">
        <f t="shared" si="4"/>
        <v>46317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46318</v>
      </c>
      <c r="B29" s="31">
        <f t="shared" si="4"/>
        <v>46318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46319</v>
      </c>
      <c r="B30" s="34">
        <f t="shared" si="4"/>
        <v>46319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46320</v>
      </c>
      <c r="B31" s="31">
        <f t="shared" si="4"/>
        <v>46320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46321</v>
      </c>
      <c r="B32" s="34">
        <f t="shared" si="4"/>
        <v>46321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46322</v>
      </c>
      <c r="B33" s="31">
        <f t="shared" si="4"/>
        <v>46322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46323</v>
      </c>
      <c r="B34" s="34">
        <f t="shared" si="4"/>
        <v>46323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46324</v>
      </c>
      <c r="B35" s="31">
        <f t="shared" si="4"/>
        <v>46324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46325</v>
      </c>
      <c r="B36" s="34">
        <f t="shared" si="4"/>
        <v>46325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46326</v>
      </c>
      <c r="B37" s="31">
        <f t="shared" si="4"/>
        <v>46326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3">
    <pageSetUpPr fitToPage="1"/>
  </sheetPr>
  <dimension ref="A1:AB46"/>
  <sheetViews>
    <sheetView showGridLines="0" zoomScaleNormal="100" workbookViewId="0">
      <selection activeCell="G7" sqref="G7:I3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2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2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28" ht="15.75" customHeight="1" x14ac:dyDescent="0.2">
      <c r="A3" s="81" t="str">
        <f>"Du 1er au "&amp;DAY(EOMONTH(A7,0))&amp;" "&amp;TEXT(A7,"mmmm")&amp;" "&amp;YEAR(A7)</f>
        <v>Du 1er au 30 novembre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2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2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  <c r="P5" s="96"/>
      <c r="Q5" s="96"/>
      <c r="R5" s="96"/>
      <c r="S5" s="96"/>
      <c r="T5" s="96"/>
      <c r="U5" s="96"/>
      <c r="V5" s="96"/>
      <c r="W5" s="96"/>
      <c r="X5" s="77"/>
      <c r="Y5" s="77"/>
      <c r="Z5" s="77"/>
      <c r="AA5" s="77"/>
      <c r="AB5"/>
    </row>
    <row r="6" spans="1:2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2.75" x14ac:dyDescent="0.2">
      <c r="A7" s="30">
        <f>Oct!A37+1</f>
        <v>46327</v>
      </c>
      <c r="B7" s="31">
        <f>A7</f>
        <v>46327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2.75" x14ac:dyDescent="0.2">
      <c r="A8" s="33">
        <f>A7+1</f>
        <v>46328</v>
      </c>
      <c r="B8" s="34">
        <f t="shared" ref="B8:B36" si="4">A8</f>
        <v>46328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2.75" x14ac:dyDescent="0.2">
      <c r="A9" s="30">
        <f t="shared" ref="A9:A36" si="5">A8+1</f>
        <v>46329</v>
      </c>
      <c r="B9" s="31">
        <f t="shared" si="4"/>
        <v>46329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  <c r="P9" s="78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</row>
    <row r="10" spans="1:28" ht="12.75" x14ac:dyDescent="0.2">
      <c r="A10" s="33">
        <f t="shared" si="5"/>
        <v>46330</v>
      </c>
      <c r="B10" s="34">
        <f t="shared" si="4"/>
        <v>46330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  <c r="P10" s="78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</row>
    <row r="11" spans="1:28" ht="12.75" x14ac:dyDescent="0.2">
      <c r="A11" s="30">
        <f t="shared" si="5"/>
        <v>46331</v>
      </c>
      <c r="B11" s="31">
        <f t="shared" si="4"/>
        <v>46331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  <c r="P11" s="78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</row>
    <row r="12" spans="1:28" ht="12.75" x14ac:dyDescent="0.2">
      <c r="A12" s="33">
        <f t="shared" si="5"/>
        <v>46332</v>
      </c>
      <c r="B12" s="34">
        <f t="shared" si="4"/>
        <v>46332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  <c r="P12" s="78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</row>
    <row r="13" spans="1:28" ht="12.75" x14ac:dyDescent="0.2">
      <c r="A13" s="30">
        <f t="shared" si="5"/>
        <v>46333</v>
      </c>
      <c r="B13" s="31">
        <f t="shared" si="4"/>
        <v>46333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  <c r="P13" s="78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</row>
    <row r="14" spans="1:28" ht="12.75" x14ac:dyDescent="0.2">
      <c r="A14" s="33">
        <f t="shared" si="5"/>
        <v>46334</v>
      </c>
      <c r="B14" s="34">
        <f t="shared" si="4"/>
        <v>46334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  <c r="P14" s="78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</row>
    <row r="15" spans="1:28" ht="12.75" x14ac:dyDescent="0.2">
      <c r="A15" s="30">
        <f t="shared" si="5"/>
        <v>46335</v>
      </c>
      <c r="B15" s="31">
        <f t="shared" si="4"/>
        <v>46335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  <c r="P15" s="78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</row>
    <row r="16" spans="1:28" ht="12.75" x14ac:dyDescent="0.2">
      <c r="A16" s="33">
        <f t="shared" si="5"/>
        <v>46336</v>
      </c>
      <c r="B16" s="34">
        <f t="shared" si="4"/>
        <v>46336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  <c r="P16" s="78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</row>
    <row r="17" spans="1:28" ht="12.75" x14ac:dyDescent="0.2">
      <c r="A17" s="30">
        <f t="shared" si="5"/>
        <v>46337</v>
      </c>
      <c r="B17" s="31">
        <f t="shared" si="4"/>
        <v>46337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  <c r="P17" s="78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</row>
    <row r="18" spans="1:28" ht="12.75" x14ac:dyDescent="0.2">
      <c r="A18" s="33">
        <f t="shared" si="5"/>
        <v>46338</v>
      </c>
      <c r="B18" s="34">
        <f t="shared" si="4"/>
        <v>46338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  <c r="P18" s="78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</row>
    <row r="19" spans="1:28" ht="12.75" x14ac:dyDescent="0.2">
      <c r="A19" s="30">
        <f t="shared" si="5"/>
        <v>46339</v>
      </c>
      <c r="B19" s="31">
        <f t="shared" si="4"/>
        <v>46339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  <c r="P19" s="78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</row>
    <row r="20" spans="1:28" ht="12.75" x14ac:dyDescent="0.2">
      <c r="A20" s="33">
        <f t="shared" si="5"/>
        <v>46340</v>
      </c>
      <c r="B20" s="34">
        <f t="shared" si="4"/>
        <v>46340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  <c r="P20" s="78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ht="12.75" x14ac:dyDescent="0.2">
      <c r="A21" s="30">
        <f t="shared" si="5"/>
        <v>46341</v>
      </c>
      <c r="B21" s="31">
        <f t="shared" si="4"/>
        <v>46341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  <c r="P21" s="78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:28" ht="12.75" x14ac:dyDescent="0.2">
      <c r="A22" s="33">
        <f t="shared" si="5"/>
        <v>46342</v>
      </c>
      <c r="B22" s="34">
        <f t="shared" si="4"/>
        <v>46342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  <c r="P22" s="78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:28" ht="12.75" x14ac:dyDescent="0.2">
      <c r="A23" s="30">
        <f t="shared" si="5"/>
        <v>46343</v>
      </c>
      <c r="B23" s="31">
        <f t="shared" si="4"/>
        <v>46343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  <c r="P23" s="78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</row>
    <row r="24" spans="1:28" ht="12.75" x14ac:dyDescent="0.2">
      <c r="A24" s="33">
        <f t="shared" si="5"/>
        <v>46344</v>
      </c>
      <c r="B24" s="34">
        <f t="shared" si="4"/>
        <v>46344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  <c r="P24" s="78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</row>
    <row r="25" spans="1:28" ht="12.75" x14ac:dyDescent="0.2">
      <c r="A25" s="30">
        <f t="shared" si="5"/>
        <v>46345</v>
      </c>
      <c r="B25" s="31">
        <f t="shared" si="4"/>
        <v>46345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  <c r="P25" s="78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</row>
    <row r="26" spans="1:28" ht="12.75" x14ac:dyDescent="0.2">
      <c r="A26" s="33">
        <f t="shared" si="5"/>
        <v>46346</v>
      </c>
      <c r="B26" s="34">
        <f t="shared" si="4"/>
        <v>46346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  <c r="P26" s="78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</row>
    <row r="27" spans="1:28" ht="12.75" x14ac:dyDescent="0.2">
      <c r="A27" s="30">
        <f t="shared" si="5"/>
        <v>46347</v>
      </c>
      <c r="B27" s="31">
        <f t="shared" si="4"/>
        <v>46347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  <c r="P27" s="78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</row>
    <row r="28" spans="1:28" ht="12.75" x14ac:dyDescent="0.2">
      <c r="A28" s="33">
        <f t="shared" si="5"/>
        <v>46348</v>
      </c>
      <c r="B28" s="34">
        <f t="shared" si="4"/>
        <v>46348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  <c r="P28" s="78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</row>
    <row r="29" spans="1:28" ht="12.75" x14ac:dyDescent="0.2">
      <c r="A29" s="30">
        <f t="shared" si="5"/>
        <v>46349</v>
      </c>
      <c r="B29" s="31">
        <f t="shared" si="4"/>
        <v>46349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  <c r="P29" s="78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</row>
    <row r="30" spans="1:28" ht="12.75" x14ac:dyDescent="0.2">
      <c r="A30" s="33">
        <f t="shared" si="5"/>
        <v>46350</v>
      </c>
      <c r="B30" s="34">
        <f t="shared" si="4"/>
        <v>46350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  <c r="P30" s="78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</row>
    <row r="31" spans="1:28" ht="12.75" x14ac:dyDescent="0.2">
      <c r="A31" s="30">
        <f t="shared" si="5"/>
        <v>46351</v>
      </c>
      <c r="B31" s="31">
        <f t="shared" si="4"/>
        <v>46351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  <c r="P31" s="78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</row>
    <row r="32" spans="1:28" ht="12.75" x14ac:dyDescent="0.2">
      <c r="A32" s="33">
        <f t="shared" si="5"/>
        <v>46352</v>
      </c>
      <c r="B32" s="34">
        <f t="shared" si="4"/>
        <v>46352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  <c r="P32" s="78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</row>
    <row r="33" spans="1:28" ht="12.75" x14ac:dyDescent="0.2">
      <c r="A33" s="30">
        <f t="shared" si="5"/>
        <v>46353</v>
      </c>
      <c r="B33" s="31">
        <f t="shared" si="4"/>
        <v>46353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  <c r="P33" s="78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</row>
    <row r="34" spans="1:28" ht="12.75" x14ac:dyDescent="0.2">
      <c r="A34" s="33">
        <f t="shared" si="5"/>
        <v>46354</v>
      </c>
      <c r="B34" s="34">
        <f t="shared" si="4"/>
        <v>46354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  <c r="P34" s="78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</row>
    <row r="35" spans="1:28" ht="12.75" x14ac:dyDescent="0.2">
      <c r="A35" s="30">
        <f t="shared" si="5"/>
        <v>46355</v>
      </c>
      <c r="B35" s="31">
        <f t="shared" si="4"/>
        <v>46355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  <c r="P35" s="78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</row>
    <row r="36" spans="1:28" ht="12.75" x14ac:dyDescent="0.2">
      <c r="A36" s="33">
        <f t="shared" si="5"/>
        <v>46356</v>
      </c>
      <c r="B36" s="34">
        <f t="shared" si="4"/>
        <v>46356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  <c r="P36" s="78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</row>
    <row r="37" spans="1:2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2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2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2">
    <mergeCell ref="P5:S5"/>
    <mergeCell ref="T5:W5"/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4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décembre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Nov!A36+1</f>
        <v>46357</v>
      </c>
      <c r="B7" s="31">
        <f>A7</f>
        <v>46357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46358</v>
      </c>
      <c r="B8" s="34">
        <f t="shared" ref="B8:B37" si="4">A8</f>
        <v>46358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46359</v>
      </c>
      <c r="B9" s="31">
        <f t="shared" si="4"/>
        <v>46359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46360</v>
      </c>
      <c r="B10" s="34">
        <f t="shared" si="4"/>
        <v>46360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46361</v>
      </c>
      <c r="B11" s="31">
        <f t="shared" si="4"/>
        <v>46361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46362</v>
      </c>
      <c r="B12" s="34">
        <f t="shared" si="4"/>
        <v>46362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46363</v>
      </c>
      <c r="B13" s="31">
        <f t="shared" si="4"/>
        <v>46363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46364</v>
      </c>
      <c r="B14" s="34">
        <f t="shared" si="4"/>
        <v>46364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46365</v>
      </c>
      <c r="B15" s="31">
        <f t="shared" si="4"/>
        <v>46365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46366</v>
      </c>
      <c r="B16" s="34">
        <f t="shared" si="4"/>
        <v>46366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46367</v>
      </c>
      <c r="B17" s="31">
        <f t="shared" si="4"/>
        <v>46367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46368</v>
      </c>
      <c r="B18" s="34">
        <f t="shared" si="4"/>
        <v>46368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46369</v>
      </c>
      <c r="B19" s="31">
        <f t="shared" si="4"/>
        <v>46369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46370</v>
      </c>
      <c r="B20" s="34">
        <f t="shared" si="4"/>
        <v>46370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46371</v>
      </c>
      <c r="B21" s="31">
        <f t="shared" si="4"/>
        <v>46371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46372</v>
      </c>
      <c r="B22" s="34">
        <f t="shared" si="4"/>
        <v>46372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46373</v>
      </c>
      <c r="B23" s="31">
        <f t="shared" si="4"/>
        <v>46373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46374</v>
      </c>
      <c r="B24" s="34">
        <f t="shared" si="4"/>
        <v>46374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46375</v>
      </c>
      <c r="B25" s="31">
        <f t="shared" si="4"/>
        <v>46375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46376</v>
      </c>
      <c r="B26" s="34">
        <f t="shared" si="4"/>
        <v>46376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46377</v>
      </c>
      <c r="B27" s="31">
        <f t="shared" si="4"/>
        <v>46377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46378</v>
      </c>
      <c r="B28" s="34">
        <f t="shared" si="4"/>
        <v>46378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46379</v>
      </c>
      <c r="B29" s="31">
        <f t="shared" si="4"/>
        <v>46379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46380</v>
      </c>
      <c r="B30" s="34">
        <f t="shared" si="4"/>
        <v>46380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46381</v>
      </c>
      <c r="B31" s="31">
        <f t="shared" si="4"/>
        <v>46381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46382</v>
      </c>
      <c r="B32" s="34">
        <f t="shared" si="4"/>
        <v>46382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46383</v>
      </c>
      <c r="B33" s="31">
        <f t="shared" si="4"/>
        <v>46383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46384</v>
      </c>
      <c r="B34" s="34">
        <f t="shared" si="4"/>
        <v>46384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46385</v>
      </c>
      <c r="B35" s="31">
        <f t="shared" si="4"/>
        <v>46385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46386</v>
      </c>
      <c r="B36" s="34">
        <f t="shared" si="4"/>
        <v>46386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46387</v>
      </c>
      <c r="B37" s="31">
        <f t="shared" si="4"/>
        <v>46387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"/>
  <dimension ref="A1:Q24"/>
  <sheetViews>
    <sheetView showGridLines="0" workbookViewId="0">
      <selection activeCell="B7" sqref="B7"/>
    </sheetView>
  </sheetViews>
  <sheetFormatPr baseColWidth="10" defaultColWidth="11.42578125" defaultRowHeight="15.75" customHeight="1" x14ac:dyDescent="0.2"/>
  <cols>
    <col min="1" max="1" width="12.5703125" style="3" customWidth="1"/>
    <col min="2" max="2" width="8.28515625" style="2" customWidth="1"/>
    <col min="3" max="3" width="10.42578125" style="3" customWidth="1"/>
    <col min="4" max="4" width="11.42578125" style="3"/>
    <col min="5" max="6" width="10.5703125" style="3" customWidth="1"/>
    <col min="7" max="8" width="11.42578125" style="3"/>
    <col min="9" max="9" width="10" style="3" customWidth="1"/>
    <col min="10" max="10" width="10.28515625" style="3" customWidth="1"/>
    <col min="11" max="11" width="10.7109375" style="3" customWidth="1"/>
    <col min="12" max="12" width="10.42578125" style="3" customWidth="1"/>
    <col min="13" max="13" width="10.7109375" style="3" customWidth="1"/>
    <col min="14" max="14" width="11.42578125" style="3" customWidth="1"/>
    <col min="15" max="16384" width="11.42578125" style="3"/>
  </cols>
  <sheetData>
    <row r="1" spans="1:17" ht="14.25" customHeight="1" x14ac:dyDescent="0.2">
      <c r="A1" s="7"/>
      <c r="B1" s="8"/>
      <c r="M1" s="68"/>
      <c r="N1" s="9"/>
      <c r="O1" s="10"/>
      <c r="P1" s="10"/>
      <c r="Q1" s="10"/>
    </row>
    <row r="2" spans="1:17" s="4" customFormat="1" ht="13.5" customHeight="1" x14ac:dyDescent="0.2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"/>
      <c r="O2" s="5"/>
      <c r="P2" s="5"/>
      <c r="Q2" s="5"/>
    </row>
    <row r="3" spans="1:17" ht="15.75" customHeight="1" x14ac:dyDescent="0.2">
      <c r="A3" s="100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1"/>
      <c r="O3" s="11"/>
      <c r="P3" s="11"/>
      <c r="Q3" s="11"/>
    </row>
    <row r="4" spans="1:17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1"/>
      <c r="O4" s="11"/>
      <c r="P4" s="11"/>
      <c r="Q4" s="11"/>
    </row>
    <row r="5" spans="1:17" s="4" customFormat="1" ht="18" customHeight="1" x14ac:dyDescent="0.2">
      <c r="A5" s="42"/>
      <c r="B5" s="97" t="s">
        <v>7</v>
      </c>
      <c r="C5" s="98"/>
      <c r="D5" s="98"/>
      <c r="E5" s="99"/>
      <c r="F5" s="97" t="s">
        <v>8</v>
      </c>
      <c r="G5" s="98"/>
      <c r="H5" s="98"/>
      <c r="I5" s="99"/>
      <c r="J5" s="98" t="s">
        <v>46</v>
      </c>
      <c r="K5" s="98"/>
      <c r="L5" s="98"/>
      <c r="M5" s="99"/>
    </row>
    <row r="6" spans="1:17" ht="28.5" customHeight="1" x14ac:dyDescent="0.2">
      <c r="A6" s="43" t="s">
        <v>64</v>
      </c>
      <c r="B6" s="44" t="s">
        <v>13</v>
      </c>
      <c r="C6" s="45" t="s">
        <v>65</v>
      </c>
      <c r="D6" s="45" t="s">
        <v>66</v>
      </c>
      <c r="E6" s="46" t="s">
        <v>62</v>
      </c>
      <c r="F6" s="47" t="s">
        <v>13</v>
      </c>
      <c r="G6" s="45" t="s">
        <v>65</v>
      </c>
      <c r="H6" s="45" t="s">
        <v>66</v>
      </c>
      <c r="I6" s="46" t="s">
        <v>62</v>
      </c>
      <c r="J6" s="47" t="s">
        <v>13</v>
      </c>
      <c r="K6" s="45" t="s">
        <v>65</v>
      </c>
      <c r="L6" s="45" t="s">
        <v>66</v>
      </c>
      <c r="M6" s="46" t="s">
        <v>62</v>
      </c>
    </row>
    <row r="7" spans="1:17" ht="15.75" customHeight="1" x14ac:dyDescent="0.2">
      <c r="A7" s="48" t="s">
        <v>47</v>
      </c>
      <c r="B7" s="49">
        <f>+Janv!C38</f>
        <v>1333</v>
      </c>
      <c r="C7" s="50">
        <f>+Janv!D38</f>
        <v>35568</v>
      </c>
      <c r="D7" s="50">
        <f>+Janv!E38</f>
        <v>43749</v>
      </c>
      <c r="E7" s="51">
        <f>SUM(B7:D7)</f>
        <v>80650</v>
      </c>
      <c r="F7" s="49">
        <f>Janv!G38</f>
        <v>1315</v>
      </c>
      <c r="G7" s="50">
        <f>+Janv!H38</f>
        <v>38166</v>
      </c>
      <c r="H7" s="50">
        <f>Janv!I38</f>
        <v>46422</v>
      </c>
      <c r="I7" s="51">
        <f t="shared" ref="I7:I16" si="0">SUM(F7:H7)</f>
        <v>85903</v>
      </c>
      <c r="J7" s="49">
        <f t="shared" ref="J7:L8" si="1">B7+F7</f>
        <v>2648</v>
      </c>
      <c r="K7" s="50">
        <f t="shared" si="1"/>
        <v>73734</v>
      </c>
      <c r="L7" s="50">
        <f t="shared" si="1"/>
        <v>90171</v>
      </c>
      <c r="M7" s="51">
        <f t="shared" ref="M7:M14" si="2">SUM(J7:L7)</f>
        <v>166553</v>
      </c>
      <c r="N7" s="70">
        <v>31</v>
      </c>
    </row>
    <row r="8" spans="1:17" ht="15.75" customHeight="1" x14ac:dyDescent="0.2">
      <c r="A8" s="52" t="s">
        <v>48</v>
      </c>
      <c r="B8" s="53">
        <f>Fev!C35</f>
        <v>0</v>
      </c>
      <c r="C8" s="54">
        <f>Fev!D35</f>
        <v>0</v>
      </c>
      <c r="D8" s="54">
        <f>Fev!E35</f>
        <v>0</v>
      </c>
      <c r="E8" s="55">
        <f t="shared" ref="E8:E18" si="3">SUM(B8:D8)</f>
        <v>0</v>
      </c>
      <c r="F8" s="53">
        <f>Fev!G35</f>
        <v>0</v>
      </c>
      <c r="G8" s="54">
        <f>Fev!H35</f>
        <v>0</v>
      </c>
      <c r="H8" s="54">
        <f>Fev!I35</f>
        <v>0</v>
      </c>
      <c r="I8" s="55">
        <f t="shared" si="0"/>
        <v>0</v>
      </c>
      <c r="J8" s="53">
        <f t="shared" si="1"/>
        <v>0</v>
      </c>
      <c r="K8" s="54">
        <f t="shared" si="1"/>
        <v>0</v>
      </c>
      <c r="L8" s="54">
        <f t="shared" si="1"/>
        <v>0</v>
      </c>
      <c r="M8" s="55">
        <f t="shared" si="2"/>
        <v>0</v>
      </c>
      <c r="N8" s="70">
        <v>28</v>
      </c>
    </row>
    <row r="9" spans="1:17" ht="15.75" customHeight="1" x14ac:dyDescent="0.2">
      <c r="A9" s="56" t="s">
        <v>49</v>
      </c>
      <c r="B9" s="57">
        <f>Mars!C38</f>
        <v>0</v>
      </c>
      <c r="C9" s="58">
        <f>Mars!D38</f>
        <v>0</v>
      </c>
      <c r="D9" s="58">
        <f>Mars!E38</f>
        <v>0</v>
      </c>
      <c r="E9" s="59">
        <f t="shared" si="3"/>
        <v>0</v>
      </c>
      <c r="F9" s="57">
        <f>Mars!G38</f>
        <v>0</v>
      </c>
      <c r="G9" s="58">
        <f>Mars!H38</f>
        <v>0</v>
      </c>
      <c r="H9" s="58">
        <f>Mars!I38</f>
        <v>0</v>
      </c>
      <c r="I9" s="59">
        <f t="shared" si="0"/>
        <v>0</v>
      </c>
      <c r="J9" s="57">
        <f t="shared" ref="J9:L10" si="4">B9+F9</f>
        <v>0</v>
      </c>
      <c r="K9" s="58">
        <f t="shared" si="4"/>
        <v>0</v>
      </c>
      <c r="L9" s="58">
        <f t="shared" si="4"/>
        <v>0</v>
      </c>
      <c r="M9" s="59">
        <f t="shared" si="2"/>
        <v>0</v>
      </c>
      <c r="N9" s="70">
        <v>31</v>
      </c>
    </row>
    <row r="10" spans="1:17" ht="15.75" customHeight="1" x14ac:dyDescent="0.2">
      <c r="A10" s="52" t="s">
        <v>50</v>
      </c>
      <c r="B10" s="53">
        <f>Avril!C37</f>
        <v>0</v>
      </c>
      <c r="C10" s="54">
        <f>Avril!D37</f>
        <v>0</v>
      </c>
      <c r="D10" s="54">
        <f>Avril!E37</f>
        <v>0</v>
      </c>
      <c r="E10" s="55">
        <f t="shared" si="3"/>
        <v>0</v>
      </c>
      <c r="F10" s="53">
        <f>Avril!G37</f>
        <v>0</v>
      </c>
      <c r="G10" s="54">
        <f>Avril!H37</f>
        <v>0</v>
      </c>
      <c r="H10" s="54">
        <f>Avril!I37</f>
        <v>0</v>
      </c>
      <c r="I10" s="55">
        <f t="shared" si="0"/>
        <v>0</v>
      </c>
      <c r="J10" s="53">
        <f t="shared" si="4"/>
        <v>0</v>
      </c>
      <c r="K10" s="54">
        <f t="shared" si="4"/>
        <v>0</v>
      </c>
      <c r="L10" s="54">
        <f t="shared" si="4"/>
        <v>0</v>
      </c>
      <c r="M10" s="55">
        <f t="shared" si="2"/>
        <v>0</v>
      </c>
      <c r="N10" s="70">
        <v>30</v>
      </c>
    </row>
    <row r="11" spans="1:17" ht="15.75" customHeight="1" x14ac:dyDescent="0.2">
      <c r="A11" s="56" t="s">
        <v>51</v>
      </c>
      <c r="B11" s="57">
        <f>Mai!C38</f>
        <v>0</v>
      </c>
      <c r="C11" s="58">
        <f>Mai!D38</f>
        <v>0</v>
      </c>
      <c r="D11" s="58">
        <f>Mai!E38</f>
        <v>0</v>
      </c>
      <c r="E11" s="59">
        <f t="shared" si="3"/>
        <v>0</v>
      </c>
      <c r="F11" s="57">
        <f>Mai!G38</f>
        <v>0</v>
      </c>
      <c r="G11" s="58">
        <f>Mai!H38</f>
        <v>0</v>
      </c>
      <c r="H11" s="58">
        <f>Mai!I38</f>
        <v>0</v>
      </c>
      <c r="I11" s="59">
        <f t="shared" si="0"/>
        <v>0</v>
      </c>
      <c r="J11" s="57">
        <f t="shared" ref="J11:L14" si="5">B11+F11</f>
        <v>0</v>
      </c>
      <c r="K11" s="58">
        <f t="shared" si="5"/>
        <v>0</v>
      </c>
      <c r="L11" s="58">
        <f t="shared" si="5"/>
        <v>0</v>
      </c>
      <c r="M11" s="59">
        <f t="shared" si="2"/>
        <v>0</v>
      </c>
      <c r="N11" s="70">
        <v>31</v>
      </c>
    </row>
    <row r="12" spans="1:17" ht="15.75" customHeight="1" x14ac:dyDescent="0.2">
      <c r="A12" s="52" t="s">
        <v>52</v>
      </c>
      <c r="B12" s="53">
        <f>Juin!C37</f>
        <v>0</v>
      </c>
      <c r="C12" s="54">
        <f>Juin!D37</f>
        <v>0</v>
      </c>
      <c r="D12" s="54">
        <f>Juin!E37</f>
        <v>0</v>
      </c>
      <c r="E12" s="55">
        <f t="shared" si="3"/>
        <v>0</v>
      </c>
      <c r="F12" s="53">
        <f>Juin!G37</f>
        <v>0</v>
      </c>
      <c r="G12" s="54">
        <f>Juin!H37</f>
        <v>0</v>
      </c>
      <c r="H12" s="54">
        <f>Juin!I37</f>
        <v>0</v>
      </c>
      <c r="I12" s="55">
        <f t="shared" si="0"/>
        <v>0</v>
      </c>
      <c r="J12" s="53">
        <f t="shared" si="5"/>
        <v>0</v>
      </c>
      <c r="K12" s="54">
        <f t="shared" si="5"/>
        <v>0</v>
      </c>
      <c r="L12" s="54">
        <f t="shared" si="5"/>
        <v>0</v>
      </c>
      <c r="M12" s="55">
        <f t="shared" si="2"/>
        <v>0</v>
      </c>
      <c r="N12" s="70">
        <v>30</v>
      </c>
    </row>
    <row r="13" spans="1:17" ht="15.75" customHeight="1" x14ac:dyDescent="0.2">
      <c r="A13" s="56" t="s">
        <v>53</v>
      </c>
      <c r="B13" s="57">
        <f>Juillet!C38</f>
        <v>0</v>
      </c>
      <c r="C13" s="58">
        <f>Juillet!D38</f>
        <v>0</v>
      </c>
      <c r="D13" s="58">
        <f>Juillet!E38</f>
        <v>0</v>
      </c>
      <c r="E13" s="59">
        <f t="shared" si="3"/>
        <v>0</v>
      </c>
      <c r="F13" s="57">
        <f>Juillet!G38</f>
        <v>0</v>
      </c>
      <c r="G13" s="58">
        <f>Juillet!H38</f>
        <v>0</v>
      </c>
      <c r="H13" s="58">
        <f>Juillet!I38</f>
        <v>0</v>
      </c>
      <c r="I13" s="59">
        <f t="shared" si="0"/>
        <v>0</v>
      </c>
      <c r="J13" s="57">
        <f t="shared" si="5"/>
        <v>0</v>
      </c>
      <c r="K13" s="58">
        <f t="shared" si="5"/>
        <v>0</v>
      </c>
      <c r="L13" s="58">
        <f t="shared" si="5"/>
        <v>0</v>
      </c>
      <c r="M13" s="59">
        <f t="shared" si="2"/>
        <v>0</v>
      </c>
      <c r="N13" s="70">
        <v>31</v>
      </c>
    </row>
    <row r="14" spans="1:17" ht="15.75" customHeight="1" x14ac:dyDescent="0.2">
      <c r="A14" s="52" t="s">
        <v>54</v>
      </c>
      <c r="B14" s="53">
        <f>Août!C38</f>
        <v>0</v>
      </c>
      <c r="C14" s="54">
        <f>Août!D38</f>
        <v>0</v>
      </c>
      <c r="D14" s="54">
        <f>Août!E38</f>
        <v>0</v>
      </c>
      <c r="E14" s="55">
        <f t="shared" si="3"/>
        <v>0</v>
      </c>
      <c r="F14" s="53">
        <f>Août!G38</f>
        <v>0</v>
      </c>
      <c r="G14" s="54">
        <f>Août!H38</f>
        <v>0</v>
      </c>
      <c r="H14" s="54">
        <f>Août!I38</f>
        <v>0</v>
      </c>
      <c r="I14" s="55">
        <f t="shared" si="0"/>
        <v>0</v>
      </c>
      <c r="J14" s="53">
        <f t="shared" si="5"/>
        <v>0</v>
      </c>
      <c r="K14" s="54">
        <f t="shared" si="5"/>
        <v>0</v>
      </c>
      <c r="L14" s="54">
        <f t="shared" si="5"/>
        <v>0</v>
      </c>
      <c r="M14" s="55">
        <f t="shared" si="2"/>
        <v>0</v>
      </c>
      <c r="N14" s="70">
        <v>31</v>
      </c>
    </row>
    <row r="15" spans="1:17" ht="15.75" customHeight="1" x14ac:dyDescent="0.2">
      <c r="A15" s="56" t="s">
        <v>55</v>
      </c>
      <c r="B15" s="57">
        <f>Sept!C37</f>
        <v>0</v>
      </c>
      <c r="C15" s="58">
        <f>Sept!D37</f>
        <v>0</v>
      </c>
      <c r="D15" s="58">
        <f>Sept!E37</f>
        <v>0</v>
      </c>
      <c r="E15" s="59">
        <f t="shared" si="3"/>
        <v>0</v>
      </c>
      <c r="F15" s="57">
        <f>Sept!G37</f>
        <v>0</v>
      </c>
      <c r="G15" s="58">
        <f>Sept!H37</f>
        <v>0</v>
      </c>
      <c r="H15" s="58">
        <f>Sept!I37</f>
        <v>0</v>
      </c>
      <c r="I15" s="59">
        <f t="shared" si="0"/>
        <v>0</v>
      </c>
      <c r="J15" s="57">
        <f t="shared" ref="J15:L16" si="6">B15+F15</f>
        <v>0</v>
      </c>
      <c r="K15" s="58">
        <f t="shared" si="6"/>
        <v>0</v>
      </c>
      <c r="L15" s="58">
        <f t="shared" si="6"/>
        <v>0</v>
      </c>
      <c r="M15" s="59">
        <f>SUM(J15:L15)</f>
        <v>0</v>
      </c>
      <c r="N15" s="70">
        <v>30</v>
      </c>
    </row>
    <row r="16" spans="1:17" ht="15.75" customHeight="1" x14ac:dyDescent="0.2">
      <c r="A16" s="52" t="s">
        <v>56</v>
      </c>
      <c r="B16" s="53">
        <f>Oct!C38</f>
        <v>0</v>
      </c>
      <c r="C16" s="54">
        <f>Oct!D38</f>
        <v>0</v>
      </c>
      <c r="D16" s="54">
        <f>Oct!E38</f>
        <v>0</v>
      </c>
      <c r="E16" s="55">
        <f t="shared" si="3"/>
        <v>0</v>
      </c>
      <c r="F16" s="53">
        <f>Oct!G38</f>
        <v>0</v>
      </c>
      <c r="G16" s="54">
        <f>Oct!H38</f>
        <v>0</v>
      </c>
      <c r="H16" s="54">
        <f>Oct!I38</f>
        <v>0</v>
      </c>
      <c r="I16" s="55">
        <f t="shared" si="0"/>
        <v>0</v>
      </c>
      <c r="J16" s="53">
        <f t="shared" si="6"/>
        <v>0</v>
      </c>
      <c r="K16" s="54">
        <f t="shared" si="6"/>
        <v>0</v>
      </c>
      <c r="L16" s="54">
        <f t="shared" si="6"/>
        <v>0</v>
      </c>
      <c r="M16" s="55">
        <f>SUM(J16:L16)</f>
        <v>0</v>
      </c>
      <c r="N16" s="70">
        <v>31</v>
      </c>
    </row>
    <row r="17" spans="1:14" ht="15.75" customHeight="1" x14ac:dyDescent="0.2">
      <c r="A17" s="56" t="s">
        <v>57</v>
      </c>
      <c r="B17" s="57">
        <f>Nov!C37</f>
        <v>0</v>
      </c>
      <c r="C17" s="58">
        <f>Nov!D37</f>
        <v>0</v>
      </c>
      <c r="D17" s="58">
        <f>Nov!E37</f>
        <v>0</v>
      </c>
      <c r="E17" s="59">
        <f t="shared" si="3"/>
        <v>0</v>
      </c>
      <c r="F17" s="57">
        <f>Nov!G37</f>
        <v>0</v>
      </c>
      <c r="G17" s="58">
        <f>Nov!H37</f>
        <v>0</v>
      </c>
      <c r="H17" s="58">
        <f>Nov!I37</f>
        <v>0</v>
      </c>
      <c r="I17" s="59">
        <f>SUM(F17:H17)</f>
        <v>0</v>
      </c>
      <c r="J17" s="57">
        <f t="shared" ref="J17:L18" si="7">B17+F17</f>
        <v>0</v>
      </c>
      <c r="K17" s="58">
        <f t="shared" si="7"/>
        <v>0</v>
      </c>
      <c r="L17" s="58">
        <f t="shared" si="7"/>
        <v>0</v>
      </c>
      <c r="M17" s="59">
        <f>SUM(J17:L17)</f>
        <v>0</v>
      </c>
      <c r="N17" s="70">
        <v>30</v>
      </c>
    </row>
    <row r="18" spans="1:14" ht="15.75" customHeight="1" x14ac:dyDescent="0.2">
      <c r="A18" s="60" t="s">
        <v>58</v>
      </c>
      <c r="B18" s="61">
        <f>Dec!C38</f>
        <v>0</v>
      </c>
      <c r="C18" s="62">
        <f>Dec!D38</f>
        <v>0</v>
      </c>
      <c r="D18" s="62">
        <f>Dec!E38</f>
        <v>0</v>
      </c>
      <c r="E18" s="63">
        <f t="shared" si="3"/>
        <v>0</v>
      </c>
      <c r="F18" s="61">
        <f>Dec!G38</f>
        <v>0</v>
      </c>
      <c r="G18" s="62">
        <f>Dec!H38</f>
        <v>0</v>
      </c>
      <c r="H18" s="62">
        <f>Dec!I38</f>
        <v>0</v>
      </c>
      <c r="I18" s="63">
        <f>SUM(F18:H18)</f>
        <v>0</v>
      </c>
      <c r="J18" s="61">
        <f t="shared" si="7"/>
        <v>0</v>
      </c>
      <c r="K18" s="62">
        <f t="shared" si="7"/>
        <v>0</v>
      </c>
      <c r="L18" s="62">
        <f t="shared" si="7"/>
        <v>0</v>
      </c>
      <c r="M18" s="63">
        <f>SUM(J18:L18)</f>
        <v>0</v>
      </c>
      <c r="N18" s="70">
        <v>31</v>
      </c>
    </row>
    <row r="19" spans="1:14" ht="15.75" customHeight="1" x14ac:dyDescent="0.2">
      <c r="A19" s="72" t="s">
        <v>59</v>
      </c>
      <c r="B19" s="64">
        <f>SUM(B7:B18)</f>
        <v>1333</v>
      </c>
      <c r="C19" s="64">
        <f t="shared" ref="C19:N19" si="8">SUM(C7:C18)</f>
        <v>35568</v>
      </c>
      <c r="D19" s="64">
        <f t="shared" si="8"/>
        <v>43749</v>
      </c>
      <c r="E19" s="64">
        <f t="shared" si="8"/>
        <v>80650</v>
      </c>
      <c r="F19" s="64">
        <f t="shared" si="8"/>
        <v>1315</v>
      </c>
      <c r="G19" s="64">
        <f t="shared" si="8"/>
        <v>38166</v>
      </c>
      <c r="H19" s="64">
        <f t="shared" si="8"/>
        <v>46422</v>
      </c>
      <c r="I19" s="64">
        <f t="shared" si="8"/>
        <v>85903</v>
      </c>
      <c r="J19" s="64">
        <f t="shared" si="8"/>
        <v>2648</v>
      </c>
      <c r="K19" s="64">
        <f t="shared" si="8"/>
        <v>73734</v>
      </c>
      <c r="L19" s="64">
        <f t="shared" si="8"/>
        <v>90171</v>
      </c>
      <c r="M19" s="73">
        <f t="shared" si="8"/>
        <v>166553</v>
      </c>
      <c r="N19" s="71">
        <f t="shared" si="8"/>
        <v>365</v>
      </c>
    </row>
    <row r="20" spans="1:14" ht="15.75" customHeight="1" x14ac:dyDescent="0.2">
      <c r="A20" s="74" t="s">
        <v>63</v>
      </c>
      <c r="B20" s="75">
        <f ca="1">B$19/SUM($N$7:OFFSET($N$7,COUNTIF(B$7:B$18,"&gt;0")-1,0))</f>
        <v>43</v>
      </c>
      <c r="C20" s="75">
        <f ca="1">C$19/SUM($N$7:OFFSET($N$7,COUNTIF(C$7:C$18,"&gt;0")-1,0))</f>
        <v>1147.3548387096773</v>
      </c>
      <c r="D20" s="75">
        <f ca="1">D$19/SUM($N$7:OFFSET($N$7,COUNTIF(D$7:D$18,"&gt;0")-1,0))</f>
        <v>1411.258064516129</v>
      </c>
      <c r="E20" s="75">
        <f ca="1">E$19/SUM($N$7:OFFSET($N$7,COUNTIF(E$7:E$18,"&gt;0")-1,0))</f>
        <v>2601.6129032258063</v>
      </c>
      <c r="F20" s="75">
        <f ca="1">F$19/SUM($N$7:OFFSET($N$7,COUNTIF(F$7:F$18,"&gt;0")-1,0))</f>
        <v>42.41935483870968</v>
      </c>
      <c r="G20" s="75">
        <f ca="1">G$19/SUM($N$7:OFFSET($N$7,COUNTIF(G$7:G$18,"&gt;0")-1,0))</f>
        <v>1231.1612903225807</v>
      </c>
      <c r="H20" s="75">
        <f ca="1">H$19/SUM($N$7:OFFSET($N$7,COUNTIF(H$7:H$18,"&gt;0")-1,0))</f>
        <v>1497.483870967742</v>
      </c>
      <c r="I20" s="75">
        <f ca="1">I$19/SUM($N$7:OFFSET($N$7,COUNTIF(I$7:I$18,"&gt;0")-1,0))</f>
        <v>2771.0645161290322</v>
      </c>
      <c r="J20" s="75">
        <f ca="1">J$19/SUM($N$7:OFFSET($N$7,COUNTIF(J$7:J$18,"&gt;0")-1,0))</f>
        <v>85.41935483870968</v>
      </c>
      <c r="K20" s="75">
        <f ca="1">K$19/SUM($N$7:OFFSET($N$7,COUNTIF(K$7:K$18,"&gt;0")-1,0))</f>
        <v>2378.516129032258</v>
      </c>
      <c r="L20" s="75">
        <f ca="1">L$19/SUM($N$7:OFFSET($N$7,COUNTIF(L$7:L$18,"&gt;0")-1,0))</f>
        <v>2908.7419354838707</v>
      </c>
      <c r="M20" s="76">
        <f ca="1">M$19/SUM($N$7:OFFSET($N$7,COUNTIF(M$7:M$18,"&gt;0")-1,0))</f>
        <v>5372.677419354839</v>
      </c>
    </row>
    <row r="22" spans="1:14" ht="15.75" customHeight="1" x14ac:dyDescent="0.2">
      <c r="C22" s="2"/>
      <c r="D22" s="2"/>
    </row>
    <row r="24" spans="1:14" ht="15.75" customHeight="1" x14ac:dyDescent="0.2">
      <c r="F24" s="16"/>
    </row>
  </sheetData>
  <mergeCells count="6">
    <mergeCell ref="B5:E5"/>
    <mergeCell ref="F5:I5"/>
    <mergeCell ref="J5:M5"/>
    <mergeCell ref="A2:M2"/>
    <mergeCell ref="A3:M3"/>
    <mergeCell ref="A4:M4"/>
  </mergeCells>
  <phoneticPr fontId="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P47"/>
  <sheetViews>
    <sheetView showGridLines="0" tabSelected="1" zoomScaleNormal="100" workbookViewId="0">
      <selection activeCell="Z11" sqref="Z11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6" ht="14.25" customHeight="1" x14ac:dyDescent="0.2">
      <c r="A1" s="7"/>
      <c r="B1" s="8"/>
      <c r="M1" s="80"/>
      <c r="N1" s="80"/>
      <c r="O1" s="9"/>
      <c r="P1" s="10"/>
    </row>
    <row r="2" spans="1:16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</row>
    <row r="3" spans="1:16" ht="15.75" customHeight="1" x14ac:dyDescent="0.2">
      <c r="A3" s="81" t="str">
        <f>"Du 1er au "&amp;DAY(EOMONTH(A7,0))&amp;" "&amp;TEXT(A7,"mmmm")&amp;" "&amp;YEAR(A7)</f>
        <v>Du 1er au 31 janvier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</row>
    <row r="4" spans="1:16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</row>
    <row r="5" spans="1:16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6" ht="15.75" customHeight="1" x14ac:dyDescent="0.2">
      <c r="A6" s="88" t="s">
        <v>6</v>
      </c>
      <c r="B6" s="89"/>
      <c r="C6" s="40" t="s">
        <v>13</v>
      </c>
      <c r="D6" s="41" t="s">
        <v>65</v>
      </c>
      <c r="E6" s="41" t="s">
        <v>66</v>
      </c>
      <c r="F6" s="46" t="s">
        <v>62</v>
      </c>
      <c r="G6" s="40" t="s">
        <v>13</v>
      </c>
      <c r="H6" s="41" t="s">
        <v>65</v>
      </c>
      <c r="I6" s="41" t="s">
        <v>66</v>
      </c>
      <c r="J6" s="46" t="s">
        <v>62</v>
      </c>
      <c r="K6" s="40" t="s">
        <v>13</v>
      </c>
      <c r="L6" s="41" t="s">
        <v>65</v>
      </c>
      <c r="M6" s="41" t="s">
        <v>66</v>
      </c>
      <c r="N6" s="46" t="s">
        <v>62</v>
      </c>
    </row>
    <row r="7" spans="1:16" ht="12.75" x14ac:dyDescent="0.2">
      <c r="A7" s="30">
        <v>46023</v>
      </c>
      <c r="B7" s="31">
        <f>A7</f>
        <v>46023</v>
      </c>
      <c r="C7" s="18">
        <v>22</v>
      </c>
      <c r="D7" s="19">
        <v>178</v>
      </c>
      <c r="E7" s="19">
        <v>1160</v>
      </c>
      <c r="F7" s="32">
        <f t="shared" ref="F7:F36" si="0">IF($A7=" "," ",SUM(C7:E7))</f>
        <v>1360</v>
      </c>
      <c r="G7" s="18">
        <v>28</v>
      </c>
      <c r="H7" s="19">
        <v>76</v>
      </c>
      <c r="I7" s="19">
        <v>2021</v>
      </c>
      <c r="J7" s="32">
        <f t="shared" ref="J7:J36" si="1">IF($A7=" "," ",SUM(G7:I7))</f>
        <v>2125</v>
      </c>
      <c r="K7" s="20">
        <f t="shared" ref="K7:M36" si="2">IF($A7=" "," ",SUM(C7,G7))</f>
        <v>50</v>
      </c>
      <c r="L7" s="21">
        <f t="shared" si="2"/>
        <v>254</v>
      </c>
      <c r="M7" s="21">
        <f t="shared" si="2"/>
        <v>3181</v>
      </c>
      <c r="N7" s="32">
        <f t="shared" ref="N7:N36" si="3">IF($A7=" "," ",SUM(K7:M7))</f>
        <v>3485</v>
      </c>
    </row>
    <row r="8" spans="1:16" ht="12.75" x14ac:dyDescent="0.2">
      <c r="A8" s="33">
        <f>A7+1</f>
        <v>46024</v>
      </c>
      <c r="B8" s="34">
        <f t="shared" ref="B8:B37" si="4">A8</f>
        <v>46024</v>
      </c>
      <c r="C8" s="22">
        <v>40</v>
      </c>
      <c r="D8" s="23">
        <v>349</v>
      </c>
      <c r="E8" s="23">
        <v>2171</v>
      </c>
      <c r="F8" s="35">
        <f t="shared" si="0"/>
        <v>2560</v>
      </c>
      <c r="G8" s="22">
        <v>49</v>
      </c>
      <c r="H8" s="23">
        <v>435</v>
      </c>
      <c r="I8" s="23">
        <v>3945</v>
      </c>
      <c r="J8" s="35">
        <f t="shared" si="1"/>
        <v>4429</v>
      </c>
      <c r="K8" s="24">
        <f t="shared" si="2"/>
        <v>89</v>
      </c>
      <c r="L8" s="25">
        <f t="shared" si="2"/>
        <v>784</v>
      </c>
      <c r="M8" s="25">
        <f t="shared" si="2"/>
        <v>6116</v>
      </c>
      <c r="N8" s="35">
        <f t="shared" si="3"/>
        <v>6989</v>
      </c>
    </row>
    <row r="9" spans="1:16" ht="12.75" x14ac:dyDescent="0.2">
      <c r="A9" s="30">
        <f t="shared" ref="A9:A37" si="5">A8+1</f>
        <v>46025</v>
      </c>
      <c r="B9" s="31">
        <f t="shared" si="4"/>
        <v>46025</v>
      </c>
      <c r="C9" s="18">
        <v>51</v>
      </c>
      <c r="D9" s="19">
        <v>345</v>
      </c>
      <c r="E9" s="19">
        <v>2749</v>
      </c>
      <c r="F9" s="32">
        <f t="shared" si="0"/>
        <v>3145</v>
      </c>
      <c r="G9" s="18">
        <v>71</v>
      </c>
      <c r="H9" s="19">
        <v>301</v>
      </c>
      <c r="I9" s="19">
        <v>5257</v>
      </c>
      <c r="J9" s="32">
        <f t="shared" si="1"/>
        <v>5629</v>
      </c>
      <c r="K9" s="20">
        <f t="shared" si="2"/>
        <v>122</v>
      </c>
      <c r="L9" s="21">
        <f t="shared" si="2"/>
        <v>646</v>
      </c>
      <c r="M9" s="21">
        <f t="shared" si="2"/>
        <v>8006</v>
      </c>
      <c r="N9" s="32">
        <f t="shared" si="3"/>
        <v>8774</v>
      </c>
    </row>
    <row r="10" spans="1:16" ht="12.75" x14ac:dyDescent="0.2">
      <c r="A10" s="33">
        <f t="shared" si="5"/>
        <v>46026</v>
      </c>
      <c r="B10" s="34">
        <f t="shared" si="4"/>
        <v>46026</v>
      </c>
      <c r="C10" s="22">
        <v>49</v>
      </c>
      <c r="D10" s="23">
        <v>123</v>
      </c>
      <c r="E10" s="23">
        <v>2162</v>
      </c>
      <c r="F10" s="35">
        <f t="shared" si="0"/>
        <v>2334</v>
      </c>
      <c r="G10" s="22">
        <v>61</v>
      </c>
      <c r="H10" s="23">
        <v>295</v>
      </c>
      <c r="I10" s="23">
        <v>3926</v>
      </c>
      <c r="J10" s="35">
        <f t="shared" si="1"/>
        <v>4282</v>
      </c>
      <c r="K10" s="24">
        <f t="shared" si="2"/>
        <v>110</v>
      </c>
      <c r="L10" s="25">
        <f t="shared" si="2"/>
        <v>418</v>
      </c>
      <c r="M10" s="25">
        <f t="shared" si="2"/>
        <v>6088</v>
      </c>
      <c r="N10" s="35">
        <f t="shared" si="3"/>
        <v>6616</v>
      </c>
    </row>
    <row r="11" spans="1:16" ht="12.75" x14ac:dyDescent="0.2">
      <c r="A11" s="30">
        <f t="shared" si="5"/>
        <v>46027</v>
      </c>
      <c r="B11" s="31">
        <f t="shared" si="4"/>
        <v>46027</v>
      </c>
      <c r="C11" s="18">
        <v>36</v>
      </c>
      <c r="D11" s="19">
        <v>385</v>
      </c>
      <c r="E11" s="19">
        <v>1877</v>
      </c>
      <c r="F11" s="32">
        <f t="shared" si="0"/>
        <v>2298</v>
      </c>
      <c r="G11" s="18">
        <v>31</v>
      </c>
      <c r="H11" s="19">
        <v>948</v>
      </c>
      <c r="I11" s="19">
        <v>1212</v>
      </c>
      <c r="J11" s="32">
        <f t="shared" si="1"/>
        <v>2191</v>
      </c>
      <c r="K11" s="20">
        <f t="shared" si="2"/>
        <v>67</v>
      </c>
      <c r="L11" s="21">
        <f t="shared" si="2"/>
        <v>1333</v>
      </c>
      <c r="M11" s="21">
        <f t="shared" si="2"/>
        <v>3089</v>
      </c>
      <c r="N11" s="32">
        <f t="shared" si="3"/>
        <v>4489</v>
      </c>
    </row>
    <row r="12" spans="1:16" ht="12.75" x14ac:dyDescent="0.2">
      <c r="A12" s="33">
        <f t="shared" si="5"/>
        <v>46028</v>
      </c>
      <c r="B12" s="34">
        <f t="shared" si="4"/>
        <v>46028</v>
      </c>
      <c r="C12" s="22">
        <v>33</v>
      </c>
      <c r="D12" s="23">
        <v>594</v>
      </c>
      <c r="E12" s="23">
        <v>1678</v>
      </c>
      <c r="F12" s="35">
        <f t="shared" si="0"/>
        <v>2305</v>
      </c>
      <c r="G12" s="22">
        <v>21</v>
      </c>
      <c r="H12" s="23">
        <v>621</v>
      </c>
      <c r="I12" s="23">
        <v>755</v>
      </c>
      <c r="J12" s="35">
        <f t="shared" si="1"/>
        <v>1397</v>
      </c>
      <c r="K12" s="24">
        <f t="shared" si="2"/>
        <v>54</v>
      </c>
      <c r="L12" s="25">
        <f t="shared" si="2"/>
        <v>1215</v>
      </c>
      <c r="M12" s="25">
        <f t="shared" si="2"/>
        <v>2433</v>
      </c>
      <c r="N12" s="35">
        <f t="shared" si="3"/>
        <v>3702</v>
      </c>
    </row>
    <row r="13" spans="1:16" ht="12.75" x14ac:dyDescent="0.2">
      <c r="A13" s="30">
        <f t="shared" si="5"/>
        <v>46029</v>
      </c>
      <c r="B13" s="31">
        <f t="shared" si="4"/>
        <v>46029</v>
      </c>
      <c r="C13" s="18">
        <v>25</v>
      </c>
      <c r="D13" s="19">
        <v>1594</v>
      </c>
      <c r="E13" s="19">
        <v>1007</v>
      </c>
      <c r="F13" s="32">
        <f t="shared" si="0"/>
        <v>2626</v>
      </c>
      <c r="G13" s="18">
        <v>24</v>
      </c>
      <c r="H13" s="19">
        <v>1129</v>
      </c>
      <c r="I13" s="19">
        <v>891</v>
      </c>
      <c r="J13" s="32">
        <f t="shared" si="1"/>
        <v>2044</v>
      </c>
      <c r="K13" s="20">
        <f t="shared" si="2"/>
        <v>49</v>
      </c>
      <c r="L13" s="21">
        <f t="shared" si="2"/>
        <v>2723</v>
      </c>
      <c r="M13" s="21">
        <f t="shared" si="2"/>
        <v>1898</v>
      </c>
      <c r="N13" s="32">
        <f t="shared" si="3"/>
        <v>4670</v>
      </c>
    </row>
    <row r="14" spans="1:16" ht="12.75" x14ac:dyDescent="0.2">
      <c r="A14" s="33">
        <f t="shared" si="5"/>
        <v>46030</v>
      </c>
      <c r="B14" s="34">
        <f t="shared" si="4"/>
        <v>46030</v>
      </c>
      <c r="C14" s="22">
        <v>30</v>
      </c>
      <c r="D14" s="23">
        <v>1042</v>
      </c>
      <c r="E14" s="23">
        <v>790</v>
      </c>
      <c r="F14" s="35">
        <f t="shared" si="0"/>
        <v>1862</v>
      </c>
      <c r="G14" s="22">
        <v>30</v>
      </c>
      <c r="H14" s="23">
        <v>1568</v>
      </c>
      <c r="I14" s="23">
        <v>730</v>
      </c>
      <c r="J14" s="35">
        <f t="shared" si="1"/>
        <v>2328</v>
      </c>
      <c r="K14" s="24">
        <f t="shared" si="2"/>
        <v>60</v>
      </c>
      <c r="L14" s="25">
        <f t="shared" si="2"/>
        <v>2610</v>
      </c>
      <c r="M14" s="25">
        <f t="shared" si="2"/>
        <v>1520</v>
      </c>
      <c r="N14" s="35">
        <f t="shared" si="3"/>
        <v>4190</v>
      </c>
    </row>
    <row r="15" spans="1:16" ht="12.75" x14ac:dyDescent="0.2">
      <c r="A15" s="30">
        <f t="shared" si="5"/>
        <v>46031</v>
      </c>
      <c r="B15" s="31">
        <f t="shared" si="4"/>
        <v>46031</v>
      </c>
      <c r="C15" s="18">
        <v>32</v>
      </c>
      <c r="D15" s="19">
        <v>1479</v>
      </c>
      <c r="E15" s="19">
        <v>1531</v>
      </c>
      <c r="F15" s="32">
        <f t="shared" si="0"/>
        <v>3042</v>
      </c>
      <c r="G15" s="18">
        <v>43</v>
      </c>
      <c r="H15" s="19">
        <v>1337</v>
      </c>
      <c r="I15" s="19">
        <v>917</v>
      </c>
      <c r="J15" s="32">
        <f t="shared" si="1"/>
        <v>2297</v>
      </c>
      <c r="K15" s="20">
        <f t="shared" si="2"/>
        <v>75</v>
      </c>
      <c r="L15" s="21">
        <f t="shared" si="2"/>
        <v>2816</v>
      </c>
      <c r="M15" s="21">
        <f t="shared" si="2"/>
        <v>2448</v>
      </c>
      <c r="N15" s="32">
        <f t="shared" si="3"/>
        <v>5339</v>
      </c>
    </row>
    <row r="16" spans="1:16" ht="12.75" x14ac:dyDescent="0.2">
      <c r="A16" s="33">
        <f t="shared" si="5"/>
        <v>46032</v>
      </c>
      <c r="B16" s="34">
        <f t="shared" si="4"/>
        <v>46032</v>
      </c>
      <c r="C16" s="22">
        <v>99</v>
      </c>
      <c r="D16" s="23">
        <v>857</v>
      </c>
      <c r="E16" s="23">
        <v>3208</v>
      </c>
      <c r="F16" s="35">
        <f t="shared" si="0"/>
        <v>4164</v>
      </c>
      <c r="G16" s="22">
        <v>122</v>
      </c>
      <c r="H16" s="23">
        <v>910</v>
      </c>
      <c r="I16" s="23">
        <v>2247</v>
      </c>
      <c r="J16" s="35">
        <f t="shared" si="1"/>
        <v>3279</v>
      </c>
      <c r="K16" s="24">
        <f t="shared" si="2"/>
        <v>221</v>
      </c>
      <c r="L16" s="25">
        <f t="shared" si="2"/>
        <v>1767</v>
      </c>
      <c r="M16" s="25">
        <f t="shared" si="2"/>
        <v>5455</v>
      </c>
      <c r="N16" s="35">
        <f t="shared" si="3"/>
        <v>7443</v>
      </c>
    </row>
    <row r="17" spans="1:14" ht="12.75" x14ac:dyDescent="0.2">
      <c r="A17" s="30">
        <f t="shared" si="5"/>
        <v>46033</v>
      </c>
      <c r="B17" s="31">
        <f t="shared" si="4"/>
        <v>46033</v>
      </c>
      <c r="C17" s="18">
        <v>76</v>
      </c>
      <c r="D17" s="19">
        <v>193</v>
      </c>
      <c r="E17" s="19">
        <v>1307</v>
      </c>
      <c r="F17" s="32">
        <f t="shared" si="0"/>
        <v>1576</v>
      </c>
      <c r="G17" s="18">
        <v>60</v>
      </c>
      <c r="H17" s="19">
        <v>327</v>
      </c>
      <c r="I17" s="19">
        <v>1545</v>
      </c>
      <c r="J17" s="32">
        <f t="shared" si="1"/>
        <v>1932</v>
      </c>
      <c r="K17" s="20">
        <f t="shared" si="2"/>
        <v>136</v>
      </c>
      <c r="L17" s="21">
        <f t="shared" si="2"/>
        <v>520</v>
      </c>
      <c r="M17" s="21">
        <f t="shared" si="2"/>
        <v>2852</v>
      </c>
      <c r="N17" s="32">
        <f t="shared" si="3"/>
        <v>3508</v>
      </c>
    </row>
    <row r="18" spans="1:14" ht="12.75" x14ac:dyDescent="0.2">
      <c r="A18" s="33">
        <f t="shared" si="5"/>
        <v>46034</v>
      </c>
      <c r="B18" s="34">
        <f t="shared" si="4"/>
        <v>46034</v>
      </c>
      <c r="C18" s="22">
        <v>36</v>
      </c>
      <c r="D18" s="23">
        <v>1175</v>
      </c>
      <c r="E18" s="23">
        <v>813</v>
      </c>
      <c r="F18" s="35">
        <f t="shared" si="0"/>
        <v>2024</v>
      </c>
      <c r="G18" s="22">
        <v>31</v>
      </c>
      <c r="H18" s="23">
        <v>1762</v>
      </c>
      <c r="I18" s="23">
        <v>1056</v>
      </c>
      <c r="J18" s="35">
        <f t="shared" si="1"/>
        <v>2849</v>
      </c>
      <c r="K18" s="24">
        <f t="shared" si="2"/>
        <v>67</v>
      </c>
      <c r="L18" s="25">
        <f t="shared" si="2"/>
        <v>2937</v>
      </c>
      <c r="M18" s="25">
        <f t="shared" si="2"/>
        <v>1869</v>
      </c>
      <c r="N18" s="35">
        <f t="shared" si="3"/>
        <v>4873</v>
      </c>
    </row>
    <row r="19" spans="1:14" ht="12.75" x14ac:dyDescent="0.2">
      <c r="A19" s="30">
        <f t="shared" si="5"/>
        <v>46035</v>
      </c>
      <c r="B19" s="31">
        <f t="shared" si="4"/>
        <v>46035</v>
      </c>
      <c r="C19" s="18">
        <v>33</v>
      </c>
      <c r="D19" s="19">
        <v>1684</v>
      </c>
      <c r="E19" s="19">
        <v>786</v>
      </c>
      <c r="F19" s="32">
        <f t="shared" si="0"/>
        <v>2503</v>
      </c>
      <c r="G19" s="18">
        <v>19</v>
      </c>
      <c r="H19" s="19">
        <v>2125</v>
      </c>
      <c r="I19" s="19">
        <v>828</v>
      </c>
      <c r="J19" s="32">
        <f t="shared" si="1"/>
        <v>2972</v>
      </c>
      <c r="K19" s="20">
        <f t="shared" si="2"/>
        <v>52</v>
      </c>
      <c r="L19" s="21">
        <f t="shared" si="2"/>
        <v>3809</v>
      </c>
      <c r="M19" s="21">
        <f t="shared" si="2"/>
        <v>1614</v>
      </c>
      <c r="N19" s="32">
        <f t="shared" si="3"/>
        <v>5475</v>
      </c>
    </row>
    <row r="20" spans="1:14" ht="12.75" x14ac:dyDescent="0.2">
      <c r="A20" s="33">
        <f t="shared" si="5"/>
        <v>46036</v>
      </c>
      <c r="B20" s="34">
        <f t="shared" si="4"/>
        <v>46036</v>
      </c>
      <c r="C20" s="22">
        <v>22</v>
      </c>
      <c r="D20" s="23">
        <v>1806</v>
      </c>
      <c r="E20" s="23">
        <v>808</v>
      </c>
      <c r="F20" s="35">
        <f t="shared" si="0"/>
        <v>2636</v>
      </c>
      <c r="G20" s="22">
        <v>21</v>
      </c>
      <c r="H20" s="23">
        <v>1892</v>
      </c>
      <c r="I20" s="23">
        <v>827</v>
      </c>
      <c r="J20" s="35">
        <f t="shared" si="1"/>
        <v>2740</v>
      </c>
      <c r="K20" s="24">
        <f t="shared" si="2"/>
        <v>43</v>
      </c>
      <c r="L20" s="25">
        <f t="shared" si="2"/>
        <v>3698</v>
      </c>
      <c r="M20" s="25">
        <f t="shared" si="2"/>
        <v>1635</v>
      </c>
      <c r="N20" s="35">
        <f t="shared" si="3"/>
        <v>5376</v>
      </c>
    </row>
    <row r="21" spans="1:14" ht="12.75" x14ac:dyDescent="0.2">
      <c r="A21" s="30">
        <f t="shared" si="5"/>
        <v>46037</v>
      </c>
      <c r="B21" s="31">
        <f t="shared" si="4"/>
        <v>46037</v>
      </c>
      <c r="C21" s="18">
        <v>23</v>
      </c>
      <c r="D21" s="19">
        <v>1862</v>
      </c>
      <c r="E21" s="19">
        <v>930</v>
      </c>
      <c r="F21" s="32">
        <f t="shared" si="0"/>
        <v>2815</v>
      </c>
      <c r="G21" s="18">
        <v>31</v>
      </c>
      <c r="H21" s="19">
        <v>1787</v>
      </c>
      <c r="I21" s="19">
        <v>876</v>
      </c>
      <c r="J21" s="32">
        <f t="shared" si="1"/>
        <v>2694</v>
      </c>
      <c r="K21" s="20">
        <f t="shared" si="2"/>
        <v>54</v>
      </c>
      <c r="L21" s="21">
        <f t="shared" si="2"/>
        <v>3649</v>
      </c>
      <c r="M21" s="21">
        <f t="shared" si="2"/>
        <v>1806</v>
      </c>
      <c r="N21" s="32">
        <f t="shared" si="3"/>
        <v>5509</v>
      </c>
    </row>
    <row r="22" spans="1:14" ht="12.75" x14ac:dyDescent="0.2">
      <c r="A22" s="33">
        <f t="shared" si="5"/>
        <v>46038</v>
      </c>
      <c r="B22" s="34">
        <f t="shared" si="4"/>
        <v>46038</v>
      </c>
      <c r="C22" s="22">
        <v>39</v>
      </c>
      <c r="D22" s="23">
        <v>1698</v>
      </c>
      <c r="E22" s="23">
        <v>1462</v>
      </c>
      <c r="F22" s="35">
        <f t="shared" si="0"/>
        <v>3199</v>
      </c>
      <c r="G22" s="22">
        <v>52</v>
      </c>
      <c r="H22" s="23">
        <v>1363</v>
      </c>
      <c r="I22" s="23">
        <v>1062</v>
      </c>
      <c r="J22" s="35">
        <f t="shared" si="1"/>
        <v>2477</v>
      </c>
      <c r="K22" s="24">
        <f t="shared" si="2"/>
        <v>91</v>
      </c>
      <c r="L22" s="25">
        <f t="shared" si="2"/>
        <v>3061</v>
      </c>
      <c r="M22" s="25">
        <f t="shared" si="2"/>
        <v>2524</v>
      </c>
      <c r="N22" s="35">
        <f t="shared" si="3"/>
        <v>5676</v>
      </c>
    </row>
    <row r="23" spans="1:14" ht="12.75" x14ac:dyDescent="0.2">
      <c r="A23" s="30">
        <f t="shared" si="5"/>
        <v>46039</v>
      </c>
      <c r="B23" s="31">
        <f t="shared" si="4"/>
        <v>46039</v>
      </c>
      <c r="C23" s="18">
        <v>108</v>
      </c>
      <c r="D23" s="19">
        <v>930</v>
      </c>
      <c r="E23" s="19">
        <v>2098</v>
      </c>
      <c r="F23" s="32">
        <f t="shared" si="0"/>
        <v>3136</v>
      </c>
      <c r="G23" s="18">
        <v>69</v>
      </c>
      <c r="H23" s="19">
        <v>947</v>
      </c>
      <c r="I23" s="19">
        <v>1791</v>
      </c>
      <c r="J23" s="32">
        <f t="shared" si="1"/>
        <v>2807</v>
      </c>
      <c r="K23" s="20">
        <f t="shared" si="2"/>
        <v>177</v>
      </c>
      <c r="L23" s="21">
        <f t="shared" si="2"/>
        <v>1877</v>
      </c>
      <c r="M23" s="21">
        <f t="shared" si="2"/>
        <v>3889</v>
      </c>
      <c r="N23" s="32">
        <f t="shared" si="3"/>
        <v>5943</v>
      </c>
    </row>
    <row r="24" spans="1:14" ht="12.75" x14ac:dyDescent="0.2">
      <c r="A24" s="33">
        <f t="shared" si="5"/>
        <v>46040</v>
      </c>
      <c r="B24" s="34">
        <f t="shared" si="4"/>
        <v>46040</v>
      </c>
      <c r="C24" s="22">
        <v>65</v>
      </c>
      <c r="D24" s="23">
        <v>190</v>
      </c>
      <c r="E24" s="23">
        <v>1163</v>
      </c>
      <c r="F24" s="35">
        <f t="shared" si="0"/>
        <v>1418</v>
      </c>
      <c r="G24" s="22">
        <v>65</v>
      </c>
      <c r="H24" s="23">
        <v>329</v>
      </c>
      <c r="I24" s="23">
        <v>1369</v>
      </c>
      <c r="J24" s="35">
        <f t="shared" si="1"/>
        <v>1763</v>
      </c>
      <c r="K24" s="24">
        <f t="shared" si="2"/>
        <v>130</v>
      </c>
      <c r="L24" s="25">
        <f t="shared" si="2"/>
        <v>519</v>
      </c>
      <c r="M24" s="25">
        <f t="shared" si="2"/>
        <v>2532</v>
      </c>
      <c r="N24" s="35">
        <f t="shared" si="3"/>
        <v>3181</v>
      </c>
    </row>
    <row r="25" spans="1:14" ht="12.75" x14ac:dyDescent="0.2">
      <c r="A25" s="30">
        <f t="shared" si="5"/>
        <v>46041</v>
      </c>
      <c r="B25" s="31">
        <f t="shared" si="4"/>
        <v>46041</v>
      </c>
      <c r="C25" s="18">
        <v>37</v>
      </c>
      <c r="D25" s="19">
        <v>1277</v>
      </c>
      <c r="E25" s="19">
        <v>883</v>
      </c>
      <c r="F25" s="32">
        <f t="shared" si="0"/>
        <v>2197</v>
      </c>
      <c r="G25" s="18">
        <v>30</v>
      </c>
      <c r="H25" s="19">
        <v>1912</v>
      </c>
      <c r="I25" s="19">
        <v>1091</v>
      </c>
      <c r="J25" s="32">
        <f t="shared" si="1"/>
        <v>3033</v>
      </c>
      <c r="K25" s="20">
        <f t="shared" si="2"/>
        <v>67</v>
      </c>
      <c r="L25" s="21">
        <f t="shared" si="2"/>
        <v>3189</v>
      </c>
      <c r="M25" s="21">
        <f t="shared" si="2"/>
        <v>1974</v>
      </c>
      <c r="N25" s="32">
        <f t="shared" si="3"/>
        <v>5230</v>
      </c>
    </row>
    <row r="26" spans="1:14" ht="12.75" x14ac:dyDescent="0.2">
      <c r="A26" s="33">
        <f t="shared" si="5"/>
        <v>46042</v>
      </c>
      <c r="B26" s="34">
        <f t="shared" si="4"/>
        <v>46042</v>
      </c>
      <c r="C26" s="22">
        <v>27</v>
      </c>
      <c r="D26" s="23">
        <v>1695</v>
      </c>
      <c r="E26" s="23">
        <v>761</v>
      </c>
      <c r="F26" s="35">
        <f t="shared" si="0"/>
        <v>2483</v>
      </c>
      <c r="G26" s="22">
        <v>20</v>
      </c>
      <c r="H26" s="23">
        <v>1884</v>
      </c>
      <c r="I26" s="23">
        <v>739</v>
      </c>
      <c r="J26" s="35">
        <f t="shared" si="1"/>
        <v>2643</v>
      </c>
      <c r="K26" s="24">
        <f t="shared" si="2"/>
        <v>47</v>
      </c>
      <c r="L26" s="25">
        <f t="shared" si="2"/>
        <v>3579</v>
      </c>
      <c r="M26" s="25">
        <f t="shared" si="2"/>
        <v>1500</v>
      </c>
      <c r="N26" s="35">
        <f t="shared" si="3"/>
        <v>5126</v>
      </c>
    </row>
    <row r="27" spans="1:14" ht="12.75" x14ac:dyDescent="0.2">
      <c r="A27" s="30">
        <f t="shared" si="5"/>
        <v>46043</v>
      </c>
      <c r="B27" s="31">
        <f t="shared" si="4"/>
        <v>46043</v>
      </c>
      <c r="C27" s="18">
        <v>23</v>
      </c>
      <c r="D27" s="19">
        <v>1953</v>
      </c>
      <c r="E27" s="19">
        <v>973</v>
      </c>
      <c r="F27" s="32">
        <f t="shared" si="0"/>
        <v>2949</v>
      </c>
      <c r="G27" s="18">
        <v>19</v>
      </c>
      <c r="H27" s="19">
        <v>1888</v>
      </c>
      <c r="I27" s="19">
        <v>842</v>
      </c>
      <c r="J27" s="32">
        <f t="shared" si="1"/>
        <v>2749</v>
      </c>
      <c r="K27" s="20">
        <f t="shared" si="2"/>
        <v>42</v>
      </c>
      <c r="L27" s="21">
        <f t="shared" si="2"/>
        <v>3841</v>
      </c>
      <c r="M27" s="21">
        <f t="shared" si="2"/>
        <v>1815</v>
      </c>
      <c r="N27" s="32">
        <f t="shared" si="3"/>
        <v>5698</v>
      </c>
    </row>
    <row r="28" spans="1:14" ht="12.75" x14ac:dyDescent="0.2">
      <c r="A28" s="33">
        <f t="shared" si="5"/>
        <v>46044</v>
      </c>
      <c r="B28" s="34">
        <f t="shared" si="4"/>
        <v>46044</v>
      </c>
      <c r="C28" s="22">
        <v>19</v>
      </c>
      <c r="D28" s="23">
        <v>1801</v>
      </c>
      <c r="E28" s="23">
        <v>1014</v>
      </c>
      <c r="F28" s="35">
        <f t="shared" si="0"/>
        <v>2834</v>
      </c>
      <c r="G28" s="22">
        <v>36</v>
      </c>
      <c r="H28" s="23">
        <v>1859</v>
      </c>
      <c r="I28" s="23">
        <v>1032</v>
      </c>
      <c r="J28" s="35">
        <f t="shared" si="1"/>
        <v>2927</v>
      </c>
      <c r="K28" s="24">
        <f t="shared" si="2"/>
        <v>55</v>
      </c>
      <c r="L28" s="25">
        <f t="shared" si="2"/>
        <v>3660</v>
      </c>
      <c r="M28" s="25">
        <f t="shared" si="2"/>
        <v>2046</v>
      </c>
      <c r="N28" s="35">
        <f t="shared" si="3"/>
        <v>5761</v>
      </c>
    </row>
    <row r="29" spans="1:14" ht="12.75" x14ac:dyDescent="0.2">
      <c r="A29" s="30">
        <f t="shared" si="5"/>
        <v>46045</v>
      </c>
      <c r="B29" s="31">
        <f t="shared" si="4"/>
        <v>46045</v>
      </c>
      <c r="C29" s="18">
        <v>27</v>
      </c>
      <c r="D29" s="19">
        <v>1691</v>
      </c>
      <c r="E29" s="19">
        <v>1497</v>
      </c>
      <c r="F29" s="32">
        <f t="shared" si="0"/>
        <v>3215</v>
      </c>
      <c r="G29" s="18">
        <v>43</v>
      </c>
      <c r="H29" s="19">
        <v>1433</v>
      </c>
      <c r="I29" s="19">
        <v>1120</v>
      </c>
      <c r="J29" s="32">
        <f t="shared" si="1"/>
        <v>2596</v>
      </c>
      <c r="K29" s="20">
        <f t="shared" si="2"/>
        <v>70</v>
      </c>
      <c r="L29" s="21">
        <f t="shared" si="2"/>
        <v>3124</v>
      </c>
      <c r="M29" s="21">
        <f t="shared" si="2"/>
        <v>2617</v>
      </c>
      <c r="N29" s="32">
        <f t="shared" si="3"/>
        <v>5811</v>
      </c>
    </row>
    <row r="30" spans="1:14" ht="12.75" x14ac:dyDescent="0.2">
      <c r="A30" s="33">
        <f t="shared" si="5"/>
        <v>46046</v>
      </c>
      <c r="B30" s="34">
        <f t="shared" si="4"/>
        <v>46046</v>
      </c>
      <c r="C30" s="22">
        <v>86</v>
      </c>
      <c r="D30" s="23">
        <v>927</v>
      </c>
      <c r="E30" s="23">
        <v>1967</v>
      </c>
      <c r="F30" s="35">
        <f t="shared" si="0"/>
        <v>2980</v>
      </c>
      <c r="G30" s="22">
        <v>80</v>
      </c>
      <c r="H30" s="23">
        <v>870</v>
      </c>
      <c r="I30" s="23">
        <v>1673</v>
      </c>
      <c r="J30" s="35">
        <f t="shared" si="1"/>
        <v>2623</v>
      </c>
      <c r="K30" s="24">
        <f t="shared" si="2"/>
        <v>166</v>
      </c>
      <c r="L30" s="25">
        <f t="shared" si="2"/>
        <v>1797</v>
      </c>
      <c r="M30" s="25">
        <f t="shared" si="2"/>
        <v>3640</v>
      </c>
      <c r="N30" s="35">
        <f t="shared" si="3"/>
        <v>5603</v>
      </c>
    </row>
    <row r="31" spans="1:14" ht="12.75" x14ac:dyDescent="0.2">
      <c r="A31" s="30">
        <f t="shared" si="5"/>
        <v>46047</v>
      </c>
      <c r="B31" s="31">
        <f t="shared" si="4"/>
        <v>46047</v>
      </c>
      <c r="C31" s="18">
        <v>55</v>
      </c>
      <c r="D31" s="19">
        <v>130</v>
      </c>
      <c r="E31" s="19">
        <v>1248</v>
      </c>
      <c r="F31" s="32">
        <f t="shared" si="0"/>
        <v>1433</v>
      </c>
      <c r="G31" s="18">
        <v>45</v>
      </c>
      <c r="H31" s="19">
        <v>331</v>
      </c>
      <c r="I31" s="19">
        <v>1551</v>
      </c>
      <c r="J31" s="32">
        <f t="shared" si="1"/>
        <v>1927</v>
      </c>
      <c r="K31" s="20">
        <f t="shared" si="2"/>
        <v>100</v>
      </c>
      <c r="L31" s="21">
        <f t="shared" si="2"/>
        <v>461</v>
      </c>
      <c r="M31" s="21">
        <f t="shared" si="2"/>
        <v>2799</v>
      </c>
      <c r="N31" s="32">
        <f t="shared" si="3"/>
        <v>3360</v>
      </c>
    </row>
    <row r="32" spans="1:14" ht="12.75" x14ac:dyDescent="0.2">
      <c r="A32" s="33">
        <f t="shared" si="5"/>
        <v>46048</v>
      </c>
      <c r="B32" s="34">
        <f t="shared" si="4"/>
        <v>46048</v>
      </c>
      <c r="C32" s="22">
        <v>35</v>
      </c>
      <c r="D32" s="23">
        <v>1358</v>
      </c>
      <c r="E32" s="23">
        <v>859</v>
      </c>
      <c r="F32" s="35">
        <f t="shared" si="0"/>
        <v>2252</v>
      </c>
      <c r="G32" s="22">
        <v>27</v>
      </c>
      <c r="H32" s="23">
        <v>1801</v>
      </c>
      <c r="I32" s="23">
        <v>1077</v>
      </c>
      <c r="J32" s="35">
        <f t="shared" si="1"/>
        <v>2905</v>
      </c>
      <c r="K32" s="24">
        <f t="shared" si="2"/>
        <v>62</v>
      </c>
      <c r="L32" s="25">
        <f t="shared" si="2"/>
        <v>3159</v>
      </c>
      <c r="M32" s="25">
        <f t="shared" si="2"/>
        <v>1936</v>
      </c>
      <c r="N32" s="35">
        <f t="shared" si="3"/>
        <v>5157</v>
      </c>
    </row>
    <row r="33" spans="1:16" ht="12.75" x14ac:dyDescent="0.2">
      <c r="A33" s="30">
        <f t="shared" si="5"/>
        <v>46049</v>
      </c>
      <c r="B33" s="31">
        <f t="shared" si="4"/>
        <v>46049</v>
      </c>
      <c r="C33" s="18">
        <v>33</v>
      </c>
      <c r="D33" s="19">
        <v>1740</v>
      </c>
      <c r="E33" s="19">
        <v>829</v>
      </c>
      <c r="F33" s="32">
        <f t="shared" si="0"/>
        <v>2602</v>
      </c>
      <c r="G33" s="18">
        <v>23</v>
      </c>
      <c r="H33" s="19">
        <v>2041</v>
      </c>
      <c r="I33" s="19">
        <v>855</v>
      </c>
      <c r="J33" s="32">
        <f t="shared" si="1"/>
        <v>2919</v>
      </c>
      <c r="K33" s="20">
        <f t="shared" si="2"/>
        <v>56</v>
      </c>
      <c r="L33" s="21">
        <f t="shared" si="2"/>
        <v>3781</v>
      </c>
      <c r="M33" s="21">
        <f t="shared" si="2"/>
        <v>1684</v>
      </c>
      <c r="N33" s="32">
        <f t="shared" si="3"/>
        <v>5521</v>
      </c>
    </row>
    <row r="34" spans="1:16" ht="12.75" x14ac:dyDescent="0.2">
      <c r="A34" s="33">
        <f t="shared" si="5"/>
        <v>46050</v>
      </c>
      <c r="B34" s="34">
        <f t="shared" si="4"/>
        <v>46050</v>
      </c>
      <c r="C34" s="22">
        <v>22</v>
      </c>
      <c r="D34" s="23">
        <v>1979</v>
      </c>
      <c r="E34" s="23">
        <v>1021</v>
      </c>
      <c r="F34" s="35">
        <f t="shared" si="0"/>
        <v>3022</v>
      </c>
      <c r="G34" s="22">
        <v>18</v>
      </c>
      <c r="H34" s="23">
        <v>1946</v>
      </c>
      <c r="I34" s="23">
        <v>953</v>
      </c>
      <c r="J34" s="35">
        <f t="shared" si="1"/>
        <v>2917</v>
      </c>
      <c r="K34" s="24">
        <f t="shared" si="2"/>
        <v>40</v>
      </c>
      <c r="L34" s="25">
        <f t="shared" si="2"/>
        <v>3925</v>
      </c>
      <c r="M34" s="25">
        <f t="shared" si="2"/>
        <v>1974</v>
      </c>
      <c r="N34" s="35">
        <f t="shared" si="3"/>
        <v>5939</v>
      </c>
    </row>
    <row r="35" spans="1:16" ht="12.75" x14ac:dyDescent="0.2">
      <c r="A35" s="30">
        <f t="shared" si="5"/>
        <v>46051</v>
      </c>
      <c r="B35" s="31">
        <f t="shared" si="4"/>
        <v>46051</v>
      </c>
      <c r="C35" s="18">
        <v>29</v>
      </c>
      <c r="D35" s="19">
        <v>1908</v>
      </c>
      <c r="E35" s="19">
        <v>1197</v>
      </c>
      <c r="F35" s="32">
        <f t="shared" si="0"/>
        <v>3134</v>
      </c>
      <c r="G35" s="18">
        <v>36</v>
      </c>
      <c r="H35" s="19">
        <v>1753</v>
      </c>
      <c r="I35" s="19">
        <v>1030</v>
      </c>
      <c r="J35" s="32">
        <f t="shared" si="1"/>
        <v>2819</v>
      </c>
      <c r="K35" s="20">
        <f t="shared" si="2"/>
        <v>65</v>
      </c>
      <c r="L35" s="21">
        <f t="shared" si="2"/>
        <v>3661</v>
      </c>
      <c r="M35" s="21">
        <f t="shared" si="2"/>
        <v>2227</v>
      </c>
      <c r="N35" s="32">
        <f t="shared" si="3"/>
        <v>5953</v>
      </c>
    </row>
    <row r="36" spans="1:16" ht="12.75" x14ac:dyDescent="0.2">
      <c r="A36" s="33">
        <f t="shared" si="5"/>
        <v>46052</v>
      </c>
      <c r="B36" s="34">
        <f t="shared" si="4"/>
        <v>46052</v>
      </c>
      <c r="C36" s="22">
        <v>40</v>
      </c>
      <c r="D36" s="23">
        <v>1752</v>
      </c>
      <c r="E36" s="23">
        <v>1671</v>
      </c>
      <c r="F36" s="35">
        <f t="shared" si="0"/>
        <v>3463</v>
      </c>
      <c r="G36" s="22">
        <v>38</v>
      </c>
      <c r="H36" s="23">
        <v>1422</v>
      </c>
      <c r="I36" s="23">
        <v>1288</v>
      </c>
      <c r="J36" s="35">
        <f t="shared" si="1"/>
        <v>2748</v>
      </c>
      <c r="K36" s="24">
        <f t="shared" si="2"/>
        <v>78</v>
      </c>
      <c r="L36" s="25">
        <f t="shared" si="2"/>
        <v>3174</v>
      </c>
      <c r="M36" s="25">
        <f t="shared" si="2"/>
        <v>2959</v>
      </c>
      <c r="N36" s="35">
        <f t="shared" si="3"/>
        <v>6211</v>
      </c>
    </row>
    <row r="37" spans="1:16" s="14" customFormat="1" ht="12.75" x14ac:dyDescent="0.2">
      <c r="A37" s="36">
        <f t="shared" si="5"/>
        <v>46053</v>
      </c>
      <c r="B37" s="37">
        <f t="shared" si="4"/>
        <v>46053</v>
      </c>
      <c r="C37" s="26">
        <v>81</v>
      </c>
      <c r="D37" s="27">
        <v>873</v>
      </c>
      <c r="E37" s="27">
        <v>2129</v>
      </c>
      <c r="F37" s="38">
        <f>IF($A37=" "," ",SUM(C37:E37))</f>
        <v>3083</v>
      </c>
      <c r="G37" s="26">
        <v>72</v>
      </c>
      <c r="H37" s="27">
        <v>874</v>
      </c>
      <c r="I37" s="27">
        <v>1916</v>
      </c>
      <c r="J37" s="38">
        <f>IF($A37=" "," ",SUM(G37:I37))</f>
        <v>2862</v>
      </c>
      <c r="K37" s="28">
        <f>IF($A37=" "," ",SUM(C37,G37))</f>
        <v>153</v>
      </c>
      <c r="L37" s="29">
        <f>IF($A37=" "," ",SUM(D37,H37))</f>
        <v>1747</v>
      </c>
      <c r="M37" s="29">
        <f>IF($A37=" "," ",SUM(E37,I37))</f>
        <v>4045</v>
      </c>
      <c r="N37" s="38">
        <f>IF($A37=" "," ",SUM(K37:M37))</f>
        <v>5945</v>
      </c>
    </row>
    <row r="38" spans="1:16" s="13" customFormat="1" ht="12.75" x14ac:dyDescent="0.2">
      <c r="A38" s="94" t="s">
        <v>62</v>
      </c>
      <c r="B38" s="95"/>
      <c r="C38" s="64">
        <f>SUM(C7:C37)</f>
        <v>1333</v>
      </c>
      <c r="D38" s="64">
        <f t="shared" ref="D38:N38" si="6">SUM(D7:D37)</f>
        <v>35568</v>
      </c>
      <c r="E38" s="64">
        <f t="shared" si="6"/>
        <v>43749</v>
      </c>
      <c r="F38" s="64">
        <f t="shared" si="6"/>
        <v>80650</v>
      </c>
      <c r="G38" s="64">
        <f t="shared" si="6"/>
        <v>1315</v>
      </c>
      <c r="H38" s="64">
        <f t="shared" si="6"/>
        <v>38166</v>
      </c>
      <c r="I38" s="64">
        <f t="shared" si="6"/>
        <v>46422</v>
      </c>
      <c r="J38" s="64">
        <f t="shared" si="6"/>
        <v>85903</v>
      </c>
      <c r="K38" s="64">
        <f t="shared" si="6"/>
        <v>2648</v>
      </c>
      <c r="L38" s="64">
        <f t="shared" si="6"/>
        <v>73734</v>
      </c>
      <c r="M38" s="64">
        <f t="shared" si="6"/>
        <v>90171</v>
      </c>
      <c r="N38" s="65">
        <f t="shared" si="6"/>
        <v>166553</v>
      </c>
      <c r="O38" s="12"/>
      <c r="P38" s="12"/>
    </row>
    <row r="39" spans="1:16" s="13" customFormat="1" ht="12.75" x14ac:dyDescent="0.2">
      <c r="A39" s="86" t="s">
        <v>10</v>
      </c>
      <c r="B39" s="87"/>
      <c r="C39" s="66">
        <f>IF(COUNT(C7:C37)=0," ",C38/COUNT(C7:C37))</f>
        <v>43</v>
      </c>
      <c r="D39" s="66">
        <f t="shared" ref="D39:N39" si="7">IF(COUNT(D7:D37)=0," ",D38/COUNT(D7:D37))</f>
        <v>1147.3548387096773</v>
      </c>
      <c r="E39" s="66">
        <f t="shared" si="7"/>
        <v>1411.258064516129</v>
      </c>
      <c r="F39" s="66">
        <f t="shared" si="7"/>
        <v>2601.6129032258063</v>
      </c>
      <c r="G39" s="66">
        <f t="shared" si="7"/>
        <v>42.41935483870968</v>
      </c>
      <c r="H39" s="66">
        <f t="shared" si="7"/>
        <v>1231.1612903225807</v>
      </c>
      <c r="I39" s="66">
        <f t="shared" si="7"/>
        <v>1497.483870967742</v>
      </c>
      <c r="J39" s="66">
        <f t="shared" si="7"/>
        <v>2771.0645161290322</v>
      </c>
      <c r="K39" s="66">
        <f t="shared" si="7"/>
        <v>85.41935483870968</v>
      </c>
      <c r="L39" s="66">
        <f t="shared" si="7"/>
        <v>2378.516129032258</v>
      </c>
      <c r="M39" s="66">
        <f t="shared" si="7"/>
        <v>2908.7419354838707</v>
      </c>
      <c r="N39" s="67">
        <f t="shared" si="7"/>
        <v>5372.677419354839</v>
      </c>
      <c r="O39" s="12"/>
      <c r="P39" s="12"/>
    </row>
    <row r="40" spans="1:16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6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6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6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6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6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6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M1:N1"/>
    <mergeCell ref="A3:N3"/>
    <mergeCell ref="A2:N2"/>
    <mergeCell ref="A39:B39"/>
    <mergeCell ref="A6:B6"/>
    <mergeCell ref="A4:N4"/>
    <mergeCell ref="C5:F5"/>
    <mergeCell ref="G5:J5"/>
    <mergeCell ref="A38:B38"/>
    <mergeCell ref="K5:N5"/>
  </mergeCells>
  <phoneticPr fontId="0" type="noConversion"/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4">
    <pageSetUpPr fitToPage="1"/>
  </sheetPr>
  <dimension ref="A1:S44"/>
  <sheetViews>
    <sheetView showGridLines="0" zoomScaleNormal="100" workbookViewId="0">
      <selection activeCell="J7" sqref="J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28 février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Janv!A37+1</f>
        <v>46054</v>
      </c>
      <c r="B7" s="31">
        <f>A7</f>
        <v>46054</v>
      </c>
      <c r="C7" s="18"/>
      <c r="D7" s="19"/>
      <c r="E7" s="19"/>
      <c r="F7" s="32">
        <f t="shared" ref="F7:F34" si="0">IF($A7=" "," ",SUM(C7:E7))</f>
        <v>0</v>
      </c>
      <c r="G7" s="18"/>
      <c r="H7" s="19"/>
      <c r="I7" s="19"/>
      <c r="J7" s="32">
        <f t="shared" ref="J7:J34" si="1">IF($A7=" "," ",SUM(G7:I7))</f>
        <v>0</v>
      </c>
      <c r="K7" s="20">
        <f t="shared" ref="K7:M34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4" si="3">IF($A7=" "," ",SUM(K7:M7))</f>
        <v>0</v>
      </c>
      <c r="Q7" s="4"/>
    </row>
    <row r="8" spans="1:18" ht="12.75" x14ac:dyDescent="0.2">
      <c r="A8" s="33">
        <f>A7+1</f>
        <v>46055</v>
      </c>
      <c r="B8" s="34">
        <f t="shared" ref="B8:B34" si="4">A8</f>
        <v>46055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4" si="5">A8+1</f>
        <v>46056</v>
      </c>
      <c r="B9" s="31">
        <f t="shared" si="4"/>
        <v>46056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46057</v>
      </c>
      <c r="B10" s="34">
        <f t="shared" si="4"/>
        <v>46057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46058</v>
      </c>
      <c r="B11" s="31">
        <f t="shared" si="4"/>
        <v>46058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46059</v>
      </c>
      <c r="B12" s="34">
        <f t="shared" si="4"/>
        <v>46059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46060</v>
      </c>
      <c r="B13" s="31">
        <f t="shared" si="4"/>
        <v>46060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46061</v>
      </c>
      <c r="B14" s="34">
        <f t="shared" si="4"/>
        <v>46061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46062</v>
      </c>
      <c r="B15" s="31">
        <f t="shared" si="4"/>
        <v>46062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46063</v>
      </c>
      <c r="B16" s="34">
        <f t="shared" si="4"/>
        <v>46063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46064</v>
      </c>
      <c r="B17" s="31">
        <f t="shared" si="4"/>
        <v>46064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46065</v>
      </c>
      <c r="B18" s="34">
        <f t="shared" si="4"/>
        <v>46065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46066</v>
      </c>
      <c r="B19" s="31">
        <f t="shared" si="4"/>
        <v>46066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46067</v>
      </c>
      <c r="B20" s="34">
        <f t="shared" si="4"/>
        <v>46067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46068</v>
      </c>
      <c r="B21" s="31">
        <f t="shared" si="4"/>
        <v>46068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46069</v>
      </c>
      <c r="B22" s="34">
        <f t="shared" si="4"/>
        <v>46069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46070</v>
      </c>
      <c r="B23" s="31">
        <f t="shared" si="4"/>
        <v>46070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46071</v>
      </c>
      <c r="B24" s="34">
        <f t="shared" si="4"/>
        <v>46071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46072</v>
      </c>
      <c r="B25" s="31">
        <f t="shared" si="4"/>
        <v>46072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46073</v>
      </c>
      <c r="B26" s="34">
        <f t="shared" si="4"/>
        <v>46073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46074</v>
      </c>
      <c r="B27" s="31">
        <f t="shared" si="4"/>
        <v>46074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46075</v>
      </c>
      <c r="B28" s="34">
        <f t="shared" si="4"/>
        <v>46075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46076</v>
      </c>
      <c r="B29" s="31">
        <f t="shared" si="4"/>
        <v>46076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46077</v>
      </c>
      <c r="B30" s="34">
        <f t="shared" si="4"/>
        <v>46077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46078</v>
      </c>
      <c r="B31" s="31">
        <f t="shared" si="4"/>
        <v>46078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46079</v>
      </c>
      <c r="B32" s="34">
        <f t="shared" si="4"/>
        <v>46079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9" ht="12.75" x14ac:dyDescent="0.2">
      <c r="A33" s="30">
        <f t="shared" si="5"/>
        <v>46080</v>
      </c>
      <c r="B33" s="31">
        <f t="shared" si="4"/>
        <v>46080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9" ht="12.75" x14ac:dyDescent="0.2">
      <c r="A34" s="33">
        <f t="shared" si="5"/>
        <v>46081</v>
      </c>
      <c r="B34" s="34">
        <f t="shared" si="4"/>
        <v>46081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9" s="13" customFormat="1" ht="12.75" x14ac:dyDescent="0.2">
      <c r="A35" s="94" t="s">
        <v>62</v>
      </c>
      <c r="B35" s="95"/>
      <c r="C35" s="64">
        <f t="shared" ref="C35:N35" si="6">SUM(C7:C34)</f>
        <v>0</v>
      </c>
      <c r="D35" s="64">
        <f t="shared" si="6"/>
        <v>0</v>
      </c>
      <c r="E35" s="64">
        <f t="shared" si="6"/>
        <v>0</v>
      </c>
      <c r="F35" s="64">
        <f t="shared" si="6"/>
        <v>0</v>
      </c>
      <c r="G35" s="64">
        <f t="shared" si="6"/>
        <v>0</v>
      </c>
      <c r="H35" s="64">
        <f t="shared" si="6"/>
        <v>0</v>
      </c>
      <c r="I35" s="64">
        <f t="shared" si="6"/>
        <v>0</v>
      </c>
      <c r="J35" s="64">
        <f t="shared" si="6"/>
        <v>0</v>
      </c>
      <c r="K35" s="64">
        <f t="shared" si="6"/>
        <v>0</v>
      </c>
      <c r="L35" s="64">
        <f t="shared" si="6"/>
        <v>0</v>
      </c>
      <c r="M35" s="64">
        <f t="shared" si="6"/>
        <v>0</v>
      </c>
      <c r="N35" s="65">
        <f t="shared" si="6"/>
        <v>0</v>
      </c>
      <c r="O35" s="12"/>
      <c r="P35" s="12"/>
      <c r="Q35" s="12"/>
      <c r="R35" s="12"/>
      <c r="S35" s="3"/>
    </row>
    <row r="36" spans="1:19" s="13" customFormat="1" ht="12.75" x14ac:dyDescent="0.2">
      <c r="A36" s="86" t="s">
        <v>10</v>
      </c>
      <c r="B36" s="87"/>
      <c r="C36" s="66" t="str">
        <f t="shared" ref="C36:N36" si="7">IF(COUNT(C7:C34)=0," ",C35/COUNT(C7:C34))</f>
        <v xml:space="preserve"> </v>
      </c>
      <c r="D36" s="66" t="str">
        <f t="shared" si="7"/>
        <v xml:space="preserve"> </v>
      </c>
      <c r="E36" s="66" t="str">
        <f t="shared" si="7"/>
        <v xml:space="preserve"> </v>
      </c>
      <c r="F36" s="66">
        <f t="shared" si="7"/>
        <v>0</v>
      </c>
      <c r="G36" s="66" t="str">
        <f t="shared" si="7"/>
        <v xml:space="preserve"> </v>
      </c>
      <c r="H36" s="66" t="str">
        <f t="shared" si="7"/>
        <v xml:space="preserve"> </v>
      </c>
      <c r="I36" s="66" t="str">
        <f t="shared" si="7"/>
        <v xml:space="preserve"> </v>
      </c>
      <c r="J36" s="66">
        <f t="shared" si="7"/>
        <v>0</v>
      </c>
      <c r="K36" s="66">
        <f t="shared" si="7"/>
        <v>0</v>
      </c>
      <c r="L36" s="66">
        <f t="shared" si="7"/>
        <v>0</v>
      </c>
      <c r="M36" s="66">
        <f t="shared" si="7"/>
        <v>0</v>
      </c>
      <c r="N36" s="67">
        <f t="shared" si="7"/>
        <v>0</v>
      </c>
      <c r="O36" s="12"/>
      <c r="P36" s="12"/>
      <c r="Q36" s="12"/>
      <c r="R36" s="12"/>
      <c r="S36" s="3"/>
    </row>
    <row r="37" spans="1:19" ht="15.75" customHeight="1" x14ac:dyDescent="0.2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9" ht="15.75" customHeight="1" x14ac:dyDescent="0.2">
      <c r="A38" s="14"/>
      <c r="B38" s="15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9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9" ht="15.75" customHeight="1" x14ac:dyDescent="0.2">
      <c r="A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9" ht="15.75" customHeight="1" x14ac:dyDescent="0.2">
      <c r="A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S41" s="13"/>
    </row>
    <row r="42" spans="1:19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S42" s="13"/>
    </row>
    <row r="43" spans="1:19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9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</sheetData>
  <mergeCells count="10">
    <mergeCell ref="A6:B6"/>
    <mergeCell ref="A35:B35"/>
    <mergeCell ref="A36:B36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5">
    <pageSetUpPr fitToPage="1"/>
  </sheetPr>
  <dimension ref="A1:R47"/>
  <sheetViews>
    <sheetView showGridLines="0" zoomScaleNormal="100" workbookViewId="0">
      <selection activeCell="J7" sqref="J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mars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Fev!A34+1</f>
        <v>46082</v>
      </c>
      <c r="B7" s="31">
        <f>A7</f>
        <v>46082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4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4" si="3">IF($A7=" "," ",SUM(K7:M7))</f>
        <v>0</v>
      </c>
      <c r="Q7" s="4"/>
    </row>
    <row r="8" spans="1:18" ht="12.75" x14ac:dyDescent="0.2">
      <c r="A8" s="33">
        <f>A7+1</f>
        <v>46083</v>
      </c>
      <c r="B8" s="34">
        <f t="shared" ref="B8:B34" si="4">A8</f>
        <v>46083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46084</v>
      </c>
      <c r="B9" s="31">
        <f t="shared" si="4"/>
        <v>46084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46085</v>
      </c>
      <c r="B10" s="34">
        <f t="shared" si="4"/>
        <v>46085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46086</v>
      </c>
      <c r="B11" s="31">
        <f t="shared" si="4"/>
        <v>46086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46087</v>
      </c>
      <c r="B12" s="34">
        <f t="shared" si="4"/>
        <v>46087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46088</v>
      </c>
      <c r="B13" s="31">
        <f t="shared" si="4"/>
        <v>46088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46089</v>
      </c>
      <c r="B14" s="34">
        <f t="shared" si="4"/>
        <v>46089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46090</v>
      </c>
      <c r="B15" s="31">
        <f t="shared" si="4"/>
        <v>46090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46091</v>
      </c>
      <c r="B16" s="34">
        <f t="shared" si="4"/>
        <v>46091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46092</v>
      </c>
      <c r="B17" s="31">
        <f t="shared" si="4"/>
        <v>46092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46093</v>
      </c>
      <c r="B18" s="34">
        <f t="shared" si="4"/>
        <v>46093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46094</v>
      </c>
      <c r="B19" s="31">
        <f t="shared" si="4"/>
        <v>46094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46095</v>
      </c>
      <c r="B20" s="34">
        <f t="shared" si="4"/>
        <v>46095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46096</v>
      </c>
      <c r="B21" s="31">
        <f t="shared" si="4"/>
        <v>46096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46097</v>
      </c>
      <c r="B22" s="34">
        <f t="shared" si="4"/>
        <v>46097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46098</v>
      </c>
      <c r="B23" s="31">
        <f t="shared" si="4"/>
        <v>46098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46099</v>
      </c>
      <c r="B24" s="34">
        <f t="shared" si="4"/>
        <v>46099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46100</v>
      </c>
      <c r="B25" s="31">
        <f t="shared" si="4"/>
        <v>46100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46101</v>
      </c>
      <c r="B26" s="34">
        <f t="shared" si="4"/>
        <v>46101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46102</v>
      </c>
      <c r="B27" s="31">
        <f t="shared" si="4"/>
        <v>46102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46103</v>
      </c>
      <c r="B28" s="34">
        <f t="shared" si="4"/>
        <v>46103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46104</v>
      </c>
      <c r="B29" s="31">
        <f t="shared" si="4"/>
        <v>46104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46105</v>
      </c>
      <c r="B30" s="34">
        <f t="shared" si="4"/>
        <v>46105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46106</v>
      </c>
      <c r="B31" s="31">
        <f t="shared" si="4"/>
        <v>46106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46107</v>
      </c>
      <c r="B32" s="34">
        <f t="shared" si="4"/>
        <v>46107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46108</v>
      </c>
      <c r="B33" s="31">
        <f t="shared" si="4"/>
        <v>46108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46109</v>
      </c>
      <c r="B34" s="34">
        <f t="shared" si="4"/>
        <v>46109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46110</v>
      </c>
      <c r="B35" s="31">
        <f>A35</f>
        <v>46110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ref="K35:M37" si="6">IF($A35=" "," ",SUM(C35,G35))</f>
        <v>0</v>
      </c>
      <c r="L35" s="21">
        <f t="shared" si="6"/>
        <v>0</v>
      </c>
      <c r="M35" s="21">
        <f t="shared" si="6"/>
        <v>0</v>
      </c>
      <c r="N35" s="32">
        <f>IF($A35=" "," ",SUM(K35:M35))</f>
        <v>0</v>
      </c>
    </row>
    <row r="36" spans="1:18" ht="12.75" x14ac:dyDescent="0.2">
      <c r="A36" s="33">
        <f t="shared" si="5"/>
        <v>46111</v>
      </c>
      <c r="B36" s="34">
        <f>A36</f>
        <v>46111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6"/>
        <v>0</v>
      </c>
      <c r="L36" s="25">
        <f t="shared" si="6"/>
        <v>0</v>
      </c>
      <c r="M36" s="25">
        <f t="shared" si="6"/>
        <v>0</v>
      </c>
      <c r="N36" s="35">
        <f>IF($A36=" "," ",SUM(K36:M36))</f>
        <v>0</v>
      </c>
    </row>
    <row r="37" spans="1:18" ht="12.75" x14ac:dyDescent="0.2">
      <c r="A37" s="30">
        <f t="shared" si="5"/>
        <v>46112</v>
      </c>
      <c r="B37" s="31">
        <f>A37</f>
        <v>46112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6"/>
        <v>0</v>
      </c>
      <c r="L37" s="21">
        <f t="shared" si="6"/>
        <v>0</v>
      </c>
      <c r="M37" s="21">
        <f t="shared" si="6"/>
        <v>0</v>
      </c>
      <c r="N37" s="32">
        <f>IF($A37=" "," ",SUM(K37:M37))</f>
        <v>0</v>
      </c>
    </row>
    <row r="38" spans="1:18" s="13" customFormat="1" ht="12.75" x14ac:dyDescent="0.2">
      <c r="A38" s="94" t="s">
        <v>62</v>
      </c>
      <c r="B38" s="95"/>
      <c r="C38" s="64">
        <f t="shared" ref="C38:N38" si="7">SUM(C7:C37)</f>
        <v>0</v>
      </c>
      <c r="D38" s="64">
        <f t="shared" si="7"/>
        <v>0</v>
      </c>
      <c r="E38" s="64">
        <f t="shared" si="7"/>
        <v>0</v>
      </c>
      <c r="F38" s="64">
        <f t="shared" si="7"/>
        <v>0</v>
      </c>
      <c r="G38" s="64">
        <f t="shared" si="7"/>
        <v>0</v>
      </c>
      <c r="H38" s="64">
        <f t="shared" si="7"/>
        <v>0</v>
      </c>
      <c r="I38" s="64">
        <f t="shared" si="7"/>
        <v>0</v>
      </c>
      <c r="J38" s="64">
        <f t="shared" si="7"/>
        <v>0</v>
      </c>
      <c r="K38" s="64">
        <f t="shared" si="7"/>
        <v>0</v>
      </c>
      <c r="L38" s="64">
        <f t="shared" si="7"/>
        <v>0</v>
      </c>
      <c r="M38" s="64">
        <f t="shared" si="7"/>
        <v>0</v>
      </c>
      <c r="N38" s="65">
        <f t="shared" si="7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8">IF(COUNT(C7:C37)=0," ",C38/COUNT(C7:C37))</f>
        <v xml:space="preserve"> </v>
      </c>
      <c r="D39" s="66" t="str">
        <f t="shared" si="8"/>
        <v xml:space="preserve"> </v>
      </c>
      <c r="E39" s="66" t="str">
        <f t="shared" si="8"/>
        <v xml:space="preserve"> </v>
      </c>
      <c r="F39" s="66">
        <f t="shared" si="8"/>
        <v>0</v>
      </c>
      <c r="G39" s="66" t="str">
        <f t="shared" si="8"/>
        <v xml:space="preserve"> </v>
      </c>
      <c r="H39" s="66" t="str">
        <f t="shared" si="8"/>
        <v xml:space="preserve"> </v>
      </c>
      <c r="I39" s="66" t="str">
        <f t="shared" si="8"/>
        <v xml:space="preserve"> </v>
      </c>
      <c r="J39" s="66">
        <f t="shared" si="8"/>
        <v>0</v>
      </c>
      <c r="K39" s="66">
        <f t="shared" si="8"/>
        <v>0</v>
      </c>
      <c r="L39" s="66">
        <f t="shared" si="8"/>
        <v>0</v>
      </c>
      <c r="M39" s="66">
        <f t="shared" si="8"/>
        <v>0</v>
      </c>
      <c r="N39" s="67">
        <f t="shared" si="8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6">
    <pageSetUpPr fitToPage="1"/>
  </sheetPr>
  <dimension ref="A1:R46"/>
  <sheetViews>
    <sheetView showGridLines="0" zoomScaleNormal="100" workbookViewId="0">
      <selection activeCell="G7" sqref="G7:I3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avril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Mars!A37+1</f>
        <v>46113</v>
      </c>
      <c r="B7" s="31">
        <f>A7</f>
        <v>46113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2.75" x14ac:dyDescent="0.2">
      <c r="A8" s="33">
        <f>A7+1</f>
        <v>46114</v>
      </c>
      <c r="B8" s="34">
        <f t="shared" ref="B8:B36" si="4">A8</f>
        <v>46114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6" si="5">A8+1</f>
        <v>46115</v>
      </c>
      <c r="B9" s="31">
        <f t="shared" si="4"/>
        <v>46115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46116</v>
      </c>
      <c r="B10" s="34">
        <f t="shared" si="4"/>
        <v>46116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46117</v>
      </c>
      <c r="B11" s="31">
        <f t="shared" si="4"/>
        <v>46117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46118</v>
      </c>
      <c r="B12" s="34">
        <f t="shared" si="4"/>
        <v>46118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46119</v>
      </c>
      <c r="B13" s="31">
        <f t="shared" si="4"/>
        <v>46119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46120</v>
      </c>
      <c r="B14" s="34">
        <f t="shared" si="4"/>
        <v>46120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46121</v>
      </c>
      <c r="B15" s="31">
        <f t="shared" si="4"/>
        <v>46121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46122</v>
      </c>
      <c r="B16" s="34">
        <f t="shared" si="4"/>
        <v>46122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46123</v>
      </c>
      <c r="B17" s="31">
        <f t="shared" si="4"/>
        <v>46123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46124</v>
      </c>
      <c r="B18" s="34">
        <f t="shared" si="4"/>
        <v>46124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46125</v>
      </c>
      <c r="B19" s="31">
        <f t="shared" si="4"/>
        <v>46125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46126</v>
      </c>
      <c r="B20" s="34">
        <f t="shared" si="4"/>
        <v>46126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46127</v>
      </c>
      <c r="B21" s="31">
        <f t="shared" si="4"/>
        <v>46127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46128</v>
      </c>
      <c r="B22" s="34">
        <f t="shared" si="4"/>
        <v>46128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46129</v>
      </c>
      <c r="B23" s="31">
        <f t="shared" si="4"/>
        <v>46129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46130</v>
      </c>
      <c r="B24" s="34">
        <f t="shared" si="4"/>
        <v>46130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46131</v>
      </c>
      <c r="B25" s="31">
        <f t="shared" si="4"/>
        <v>46131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46132</v>
      </c>
      <c r="B26" s="34">
        <f t="shared" si="4"/>
        <v>46132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46133</v>
      </c>
      <c r="B27" s="31">
        <f t="shared" si="4"/>
        <v>46133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46134</v>
      </c>
      <c r="B28" s="34">
        <f t="shared" si="4"/>
        <v>46134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46135</v>
      </c>
      <c r="B29" s="31">
        <f t="shared" si="4"/>
        <v>46135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46136</v>
      </c>
      <c r="B30" s="34">
        <f t="shared" si="4"/>
        <v>46136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46137</v>
      </c>
      <c r="B31" s="31">
        <f t="shared" si="4"/>
        <v>46137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46138</v>
      </c>
      <c r="B32" s="34">
        <f t="shared" si="4"/>
        <v>46138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46139</v>
      </c>
      <c r="B33" s="31">
        <f t="shared" si="4"/>
        <v>46139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46140</v>
      </c>
      <c r="B34" s="34">
        <f t="shared" si="4"/>
        <v>46140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46141</v>
      </c>
      <c r="B35" s="31">
        <f t="shared" si="4"/>
        <v>46141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46142</v>
      </c>
      <c r="B36" s="34">
        <f t="shared" si="4"/>
        <v>46142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7">
    <pageSetUpPr fitToPage="1"/>
  </sheetPr>
  <dimension ref="A1:R47"/>
  <sheetViews>
    <sheetView showGridLines="0" topLeftCell="A4" zoomScaleNormal="100" workbookViewId="0">
      <selection activeCell="G7" sqref="G7:I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mai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Avril!A36+1</f>
        <v>46143</v>
      </c>
      <c r="B7" s="31">
        <f>A7</f>
        <v>46143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46144</v>
      </c>
      <c r="B8" s="34">
        <f t="shared" ref="B8:B37" si="4">A8</f>
        <v>46144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46145</v>
      </c>
      <c r="B9" s="31">
        <f t="shared" si="4"/>
        <v>46145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46146</v>
      </c>
      <c r="B10" s="34">
        <f t="shared" si="4"/>
        <v>46146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46147</v>
      </c>
      <c r="B11" s="31">
        <f t="shared" si="4"/>
        <v>46147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46148</v>
      </c>
      <c r="B12" s="34">
        <f t="shared" si="4"/>
        <v>46148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46149</v>
      </c>
      <c r="B13" s="31">
        <f t="shared" si="4"/>
        <v>46149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46150</v>
      </c>
      <c r="B14" s="34">
        <f t="shared" si="4"/>
        <v>46150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46151</v>
      </c>
      <c r="B15" s="31">
        <f t="shared" si="4"/>
        <v>46151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46152</v>
      </c>
      <c r="B16" s="34">
        <f t="shared" si="4"/>
        <v>46152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46153</v>
      </c>
      <c r="B17" s="31">
        <f t="shared" si="4"/>
        <v>46153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46154</v>
      </c>
      <c r="B18" s="34">
        <f t="shared" si="4"/>
        <v>46154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46155</v>
      </c>
      <c r="B19" s="31">
        <f t="shared" si="4"/>
        <v>46155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46156</v>
      </c>
      <c r="B20" s="34">
        <f t="shared" si="4"/>
        <v>46156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46157</v>
      </c>
      <c r="B21" s="31">
        <f t="shared" si="4"/>
        <v>46157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46158</v>
      </c>
      <c r="B22" s="34">
        <f t="shared" si="4"/>
        <v>46158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46159</v>
      </c>
      <c r="B23" s="31">
        <f t="shared" si="4"/>
        <v>46159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46160</v>
      </c>
      <c r="B24" s="34">
        <f t="shared" si="4"/>
        <v>46160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46161</v>
      </c>
      <c r="B25" s="31">
        <f t="shared" si="4"/>
        <v>46161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46162</v>
      </c>
      <c r="B26" s="34">
        <f t="shared" si="4"/>
        <v>46162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46163</v>
      </c>
      <c r="B27" s="31">
        <f t="shared" si="4"/>
        <v>46163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46164</v>
      </c>
      <c r="B28" s="34">
        <f t="shared" si="4"/>
        <v>46164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46165</v>
      </c>
      <c r="B29" s="31">
        <f t="shared" si="4"/>
        <v>46165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46166</v>
      </c>
      <c r="B30" s="34">
        <f t="shared" si="4"/>
        <v>46166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46167</v>
      </c>
      <c r="B31" s="31">
        <f t="shared" si="4"/>
        <v>46167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46168</v>
      </c>
      <c r="B32" s="34">
        <f t="shared" si="4"/>
        <v>46168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46169</v>
      </c>
      <c r="B33" s="31">
        <f t="shared" si="4"/>
        <v>46169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46170</v>
      </c>
      <c r="B34" s="34">
        <f t="shared" si="4"/>
        <v>46170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46171</v>
      </c>
      <c r="B35" s="31">
        <f t="shared" si="4"/>
        <v>46171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46172</v>
      </c>
      <c r="B36" s="34">
        <f t="shared" si="4"/>
        <v>46172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46173</v>
      </c>
      <c r="B37" s="31">
        <f t="shared" si="4"/>
        <v>46173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>IF(COUNT(C7:C37)=0," ",C38/COUNT(C7:C37))</f>
        <v xml:space="preserve"> </v>
      </c>
      <c r="D39" s="66" t="str">
        <f t="shared" ref="D39:N39" si="7">IF(COUNT(D7:D37)=0," ",D38/COUNT(D7:D37))</f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22">
    <pageSetUpPr fitToPage="1"/>
  </sheetPr>
  <dimension ref="A1:R46"/>
  <sheetViews>
    <sheetView showGridLines="0" zoomScaleNormal="100" workbookViewId="0">
      <selection activeCell="G7" sqref="G7:I3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juin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Mai!A37+1</f>
        <v>46174</v>
      </c>
      <c r="B7" s="31">
        <f>A7</f>
        <v>46174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2.75" x14ac:dyDescent="0.2">
      <c r="A8" s="33">
        <f>A7+1</f>
        <v>46175</v>
      </c>
      <c r="B8" s="34">
        <f t="shared" ref="B8:B36" si="4">A8</f>
        <v>46175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6" si="5">A8+1</f>
        <v>46176</v>
      </c>
      <c r="B9" s="31">
        <f t="shared" si="4"/>
        <v>46176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46177</v>
      </c>
      <c r="B10" s="34">
        <f t="shared" si="4"/>
        <v>46177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46178</v>
      </c>
      <c r="B11" s="31">
        <f t="shared" si="4"/>
        <v>46178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46179</v>
      </c>
      <c r="B12" s="34">
        <f t="shared" si="4"/>
        <v>46179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46180</v>
      </c>
      <c r="B13" s="31">
        <f t="shared" si="4"/>
        <v>46180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46181</v>
      </c>
      <c r="B14" s="34">
        <f t="shared" si="4"/>
        <v>46181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46182</v>
      </c>
      <c r="B15" s="31">
        <f t="shared" si="4"/>
        <v>46182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46183</v>
      </c>
      <c r="B16" s="34">
        <f t="shared" si="4"/>
        <v>46183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46184</v>
      </c>
      <c r="B17" s="31">
        <f t="shared" si="4"/>
        <v>46184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46185</v>
      </c>
      <c r="B18" s="34">
        <f t="shared" si="4"/>
        <v>46185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46186</v>
      </c>
      <c r="B19" s="31">
        <f t="shared" si="4"/>
        <v>46186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46187</v>
      </c>
      <c r="B20" s="34">
        <f t="shared" si="4"/>
        <v>46187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46188</v>
      </c>
      <c r="B21" s="31">
        <f t="shared" si="4"/>
        <v>46188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46189</v>
      </c>
      <c r="B22" s="34">
        <f t="shared" si="4"/>
        <v>46189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46190</v>
      </c>
      <c r="B23" s="31">
        <f t="shared" si="4"/>
        <v>46190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46191</v>
      </c>
      <c r="B24" s="34">
        <f t="shared" si="4"/>
        <v>46191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46192</v>
      </c>
      <c r="B25" s="31">
        <f t="shared" si="4"/>
        <v>46192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46193</v>
      </c>
      <c r="B26" s="34">
        <f t="shared" si="4"/>
        <v>46193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46194</v>
      </c>
      <c r="B27" s="31">
        <f t="shared" si="4"/>
        <v>46194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46195</v>
      </c>
      <c r="B28" s="34">
        <f t="shared" si="4"/>
        <v>46195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46196</v>
      </c>
      <c r="B29" s="31">
        <f t="shared" si="4"/>
        <v>46196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46197</v>
      </c>
      <c r="B30" s="34">
        <f t="shared" si="4"/>
        <v>46197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46198</v>
      </c>
      <c r="B31" s="31">
        <f t="shared" si="4"/>
        <v>46198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46199</v>
      </c>
      <c r="B32" s="34">
        <f t="shared" si="4"/>
        <v>46199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46200</v>
      </c>
      <c r="B33" s="31">
        <f t="shared" si="4"/>
        <v>46200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46201</v>
      </c>
      <c r="B34" s="34">
        <f t="shared" si="4"/>
        <v>46201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46202</v>
      </c>
      <c r="B35" s="31">
        <f t="shared" si="4"/>
        <v>46202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46203</v>
      </c>
      <c r="B36" s="34">
        <f t="shared" si="4"/>
        <v>46203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 t="str">
        <f>IF(COUNT(C7:C36)=0," ",C37/COUNT(C7:C36))</f>
        <v xml:space="preserve"> </v>
      </c>
      <c r="D38" s="66" t="str">
        <f>IF(COUNT(D7:D36)=0," ",D37/COUNT(D7:D36))</f>
        <v xml:space="preserve"> </v>
      </c>
      <c r="E38" s="66" t="str">
        <f>IF(COUNT(E7:E36)=0," ",E37/COUNT(E7:E36))</f>
        <v xml:space="preserve"> </v>
      </c>
      <c r="F38" s="66">
        <f>IF(COUNT(F7:F36)=0," ",F37/COUNT(F7:F36))</f>
        <v>0</v>
      </c>
      <c r="G38" s="66" t="str">
        <f t="shared" ref="G38:N38" si="7">IF(COUNT(G7:G36)=0," ",G37/COUNT(G7:G36))</f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21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juillet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Juin!A36+1</f>
        <v>46204</v>
      </c>
      <c r="B7" s="31">
        <f>A7</f>
        <v>46204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46205</v>
      </c>
      <c r="B8" s="34">
        <f t="shared" ref="B8:B37" si="4">A8</f>
        <v>46205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46206</v>
      </c>
      <c r="B9" s="31">
        <f t="shared" si="4"/>
        <v>46206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46207</v>
      </c>
      <c r="B10" s="34">
        <f t="shared" si="4"/>
        <v>46207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46208</v>
      </c>
      <c r="B11" s="31">
        <f t="shared" si="4"/>
        <v>46208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46209</v>
      </c>
      <c r="B12" s="34">
        <f t="shared" si="4"/>
        <v>46209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46210</v>
      </c>
      <c r="B13" s="31">
        <f t="shared" si="4"/>
        <v>46210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46211</v>
      </c>
      <c r="B14" s="34">
        <f t="shared" si="4"/>
        <v>46211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46212</v>
      </c>
      <c r="B15" s="31">
        <f t="shared" si="4"/>
        <v>46212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46213</v>
      </c>
      <c r="B16" s="34">
        <f t="shared" si="4"/>
        <v>46213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46214</v>
      </c>
      <c r="B17" s="31">
        <f t="shared" si="4"/>
        <v>46214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46215</v>
      </c>
      <c r="B18" s="34">
        <f t="shared" si="4"/>
        <v>46215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46216</v>
      </c>
      <c r="B19" s="31">
        <f t="shared" si="4"/>
        <v>46216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46217</v>
      </c>
      <c r="B20" s="34">
        <f t="shared" si="4"/>
        <v>46217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46218</v>
      </c>
      <c r="B21" s="31">
        <f t="shared" si="4"/>
        <v>46218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46219</v>
      </c>
      <c r="B22" s="34">
        <f t="shared" si="4"/>
        <v>46219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46220</v>
      </c>
      <c r="B23" s="31">
        <f t="shared" si="4"/>
        <v>46220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46221</v>
      </c>
      <c r="B24" s="34">
        <f t="shared" si="4"/>
        <v>46221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46222</v>
      </c>
      <c r="B25" s="31">
        <f t="shared" si="4"/>
        <v>46222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46223</v>
      </c>
      <c r="B26" s="34">
        <f t="shared" si="4"/>
        <v>46223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46224</v>
      </c>
      <c r="B27" s="31">
        <f t="shared" si="4"/>
        <v>46224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46225</v>
      </c>
      <c r="B28" s="34">
        <f t="shared" si="4"/>
        <v>46225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46226</v>
      </c>
      <c r="B29" s="31">
        <f t="shared" si="4"/>
        <v>46226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46227</v>
      </c>
      <c r="B30" s="34">
        <f t="shared" si="4"/>
        <v>46227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46228</v>
      </c>
      <c r="B31" s="31">
        <f t="shared" si="4"/>
        <v>46228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46229</v>
      </c>
      <c r="B32" s="34">
        <f t="shared" si="4"/>
        <v>46229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46230</v>
      </c>
      <c r="B33" s="31">
        <f t="shared" si="4"/>
        <v>46230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46231</v>
      </c>
      <c r="B34" s="34">
        <f t="shared" si="4"/>
        <v>46231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46232</v>
      </c>
      <c r="B35" s="31">
        <f t="shared" si="4"/>
        <v>46232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46233</v>
      </c>
      <c r="B36" s="34">
        <f t="shared" si="4"/>
        <v>46233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46234</v>
      </c>
      <c r="B37" s="31">
        <f t="shared" si="4"/>
        <v>46234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6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8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août 2026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Juillet!A37+1</f>
        <v>46235</v>
      </c>
      <c r="B7" s="31">
        <f>A7</f>
        <v>46235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46236</v>
      </c>
      <c r="B8" s="34">
        <f t="shared" ref="B8:B37" si="4">A8</f>
        <v>46236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46237</v>
      </c>
      <c r="B9" s="31">
        <f t="shared" si="4"/>
        <v>46237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46238</v>
      </c>
      <c r="B10" s="34">
        <f t="shared" si="4"/>
        <v>46238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46239</v>
      </c>
      <c r="B11" s="31">
        <f t="shared" si="4"/>
        <v>46239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46240</v>
      </c>
      <c r="B12" s="34">
        <f t="shared" si="4"/>
        <v>46240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46241</v>
      </c>
      <c r="B13" s="31">
        <f t="shared" si="4"/>
        <v>46241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46242</v>
      </c>
      <c r="B14" s="34">
        <f t="shared" si="4"/>
        <v>46242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46243</v>
      </c>
      <c r="B15" s="31">
        <f t="shared" si="4"/>
        <v>46243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46244</v>
      </c>
      <c r="B16" s="34">
        <f t="shared" si="4"/>
        <v>46244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46245</v>
      </c>
      <c r="B17" s="31">
        <f t="shared" si="4"/>
        <v>46245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46246</v>
      </c>
      <c r="B18" s="34">
        <f t="shared" si="4"/>
        <v>46246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46247</v>
      </c>
      <c r="B19" s="31">
        <f t="shared" si="4"/>
        <v>46247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46248</v>
      </c>
      <c r="B20" s="34">
        <f t="shared" si="4"/>
        <v>46248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46249</v>
      </c>
      <c r="B21" s="31">
        <f t="shared" si="4"/>
        <v>46249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46250</v>
      </c>
      <c r="B22" s="34">
        <f t="shared" si="4"/>
        <v>46250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46251</v>
      </c>
      <c r="B23" s="31">
        <f t="shared" si="4"/>
        <v>46251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46252</v>
      </c>
      <c r="B24" s="34">
        <f t="shared" si="4"/>
        <v>46252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46253</v>
      </c>
      <c r="B25" s="31">
        <f t="shared" si="4"/>
        <v>46253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46254</v>
      </c>
      <c r="B26" s="34">
        <f t="shared" si="4"/>
        <v>46254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46255</v>
      </c>
      <c r="B27" s="31">
        <f t="shared" si="4"/>
        <v>46255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46256</v>
      </c>
      <c r="B28" s="34">
        <f t="shared" si="4"/>
        <v>46256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46257</v>
      </c>
      <c r="B29" s="31">
        <f t="shared" si="4"/>
        <v>46257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46258</v>
      </c>
      <c r="B30" s="34">
        <f t="shared" si="4"/>
        <v>46258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46259</v>
      </c>
      <c r="B31" s="31">
        <f t="shared" si="4"/>
        <v>46259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46260</v>
      </c>
      <c r="B32" s="34">
        <f t="shared" si="4"/>
        <v>46260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46261</v>
      </c>
      <c r="B33" s="31">
        <f t="shared" si="4"/>
        <v>46261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46262</v>
      </c>
      <c r="B34" s="34">
        <f t="shared" si="4"/>
        <v>46262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46263</v>
      </c>
      <c r="B35" s="31">
        <f t="shared" si="4"/>
        <v>46263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46264</v>
      </c>
      <c r="B36" s="34">
        <f t="shared" si="4"/>
        <v>46264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46265</v>
      </c>
      <c r="B37" s="31">
        <f t="shared" si="4"/>
        <v>46265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>IF(COUNT(E7:E37)=0," ",E38/COUNT(E7:E37))</f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25</vt:i4>
      </vt:variant>
    </vt:vector>
  </HeadingPairs>
  <TitlesOfParts>
    <vt:vector size="39" baseType="lpstr">
      <vt:lpstr>R511_F_4309</vt:lpstr>
      <vt:lpstr>Janv</vt:lpstr>
      <vt:lpstr>Fev</vt:lpstr>
      <vt:lpstr>Mars</vt:lpstr>
      <vt:lpstr>Avril</vt:lpstr>
      <vt:lpstr>Mai</vt:lpstr>
      <vt:lpstr>Juin</vt:lpstr>
      <vt:lpstr>Juillet</vt:lpstr>
      <vt:lpstr>Août</vt:lpstr>
      <vt:lpstr>Sept</vt:lpstr>
      <vt:lpstr>Oct</vt:lpstr>
      <vt:lpstr>Nov</vt:lpstr>
      <vt:lpstr>Dec</vt:lpstr>
      <vt:lpstr>Récapitulatif</vt:lpstr>
      <vt:lpstr>Août!Impression_des_titres</vt:lpstr>
      <vt:lpstr>Avril!Impression_des_titres</vt:lpstr>
      <vt:lpstr>Dec!Impression_des_titres</vt:lpstr>
      <vt:lpstr>Fev!Impression_des_titres</vt:lpstr>
      <vt:lpstr>Janv!Impression_des_titres</vt:lpstr>
      <vt:lpstr>Juillet!Impression_des_titres</vt:lpstr>
      <vt:lpstr>Juin!Impression_des_titres</vt:lpstr>
      <vt:lpstr>Mai!Impression_des_titres</vt:lpstr>
      <vt:lpstr>Mars!Impression_des_titres</vt:lpstr>
      <vt:lpstr>Nov!Impression_des_titres</vt:lpstr>
      <vt:lpstr>Oct!Impression_des_titres</vt:lpstr>
      <vt:lpstr>Sept!Impression_des_titres</vt:lpstr>
      <vt:lpstr>Août!Zone_d_impression</vt:lpstr>
      <vt:lpstr>Avril!Zone_d_impression</vt:lpstr>
      <vt:lpstr>Dec!Zone_d_impression</vt:lpstr>
      <vt:lpstr>Fev!Zone_d_impression</vt:lpstr>
      <vt:lpstr>Janv!Zone_d_impression</vt:lpstr>
      <vt:lpstr>Juillet!Zone_d_impression</vt:lpstr>
      <vt:lpstr>Juin!Zone_d_impression</vt:lpstr>
      <vt:lpstr>Mai!Zone_d_impression</vt:lpstr>
      <vt:lpstr>Mars!Zone_d_impression</vt:lpstr>
      <vt:lpstr>Nov!Zone_d_impression</vt:lpstr>
      <vt:lpstr>Oct!Zone_d_impression</vt:lpstr>
      <vt:lpstr>Récapitulatif!Zone_d_impression</vt:lpstr>
      <vt:lpstr>Sept!Zone_d_impression</vt:lpstr>
    </vt:vector>
  </TitlesOfParts>
  <Company>SFTRF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Mensuel Fréjus</dc:title>
  <dc:creator>cpages@tunneldufrejus.com</dc:creator>
  <cp:lastModifiedBy>Léa DALSTEIN</cp:lastModifiedBy>
  <cp:lastPrinted>2026-02-12T15:19:32Z</cp:lastPrinted>
  <dcterms:created xsi:type="dcterms:W3CDTF">2003-10-28T13:52:40Z</dcterms:created>
  <dcterms:modified xsi:type="dcterms:W3CDTF">2026-02-12T15:19:46Z</dcterms:modified>
</cp:coreProperties>
</file>